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5" sheetId="1" r:id="rId1"/>
  </sheets>
  <definedNames>
    <definedName name="_xlnm.Print_Area" localSheetId="0">'Траснсферты 2015'!$C$1:$AH$68</definedName>
  </definedNames>
  <calcPr calcId="145621"/>
</workbook>
</file>

<file path=xl/calcChain.xml><?xml version="1.0" encoding="utf-8"?>
<calcChain xmlns="http://schemas.openxmlformats.org/spreadsheetml/2006/main">
  <c r="AF41" i="1" l="1"/>
  <c r="AG41" i="1"/>
  <c r="AE41" i="1"/>
  <c r="AH57" i="1"/>
  <c r="AH56" i="1"/>
  <c r="AH55" i="1"/>
  <c r="AH54" i="1"/>
  <c r="AH53" i="1"/>
  <c r="AG31" i="1" l="1"/>
  <c r="AF31" i="1"/>
  <c r="AG9" i="1"/>
  <c r="AG7" i="1" s="1"/>
  <c r="AF9" i="1"/>
  <c r="AH31" i="1" l="1"/>
  <c r="AH35" i="1"/>
  <c r="AH36" i="1"/>
  <c r="AH37" i="1"/>
  <c r="AI37" i="1"/>
  <c r="AI36" i="1"/>
  <c r="AI35" i="1"/>
  <c r="AG33" i="1"/>
  <c r="AE33" i="1"/>
  <c r="AF7" i="1"/>
  <c r="AH11" i="1"/>
  <c r="AH12" i="1"/>
  <c r="AH13" i="1"/>
  <c r="AH14" i="1"/>
  <c r="AI14" i="1"/>
  <c r="AI13" i="1"/>
  <c r="AI12" i="1"/>
  <c r="AI11" i="1"/>
  <c r="AH9" i="1"/>
  <c r="AE9" i="1"/>
  <c r="AF33" i="1" l="1"/>
  <c r="AI9" i="1"/>
  <c r="AH44" i="1"/>
  <c r="AH47" i="1"/>
  <c r="AH48" i="1"/>
  <c r="AH49" i="1"/>
  <c r="AH51" i="1"/>
  <c r="AH52" i="1"/>
  <c r="AE49" i="1"/>
  <c r="AI33" i="1" l="1"/>
  <c r="AH33" i="1"/>
  <c r="AH62" i="1"/>
  <c r="AH63" i="1"/>
  <c r="AH64" i="1"/>
  <c r="AH61" i="1"/>
  <c r="AG59" i="1"/>
  <c r="AG58" i="1" s="1"/>
  <c r="AH59" i="1" l="1"/>
  <c r="AH58" i="1" s="1"/>
  <c r="AE59" i="1"/>
  <c r="AE58" i="1" s="1"/>
  <c r="AF20" i="1" l="1"/>
  <c r="AF24" i="1" l="1"/>
  <c r="AF4" i="1" s="1"/>
  <c r="AF65" i="1" s="1"/>
  <c r="AG24" i="1"/>
  <c r="AH40" i="1" l="1"/>
  <c r="AH39" i="1"/>
  <c r="AH43" i="1"/>
  <c r="AH42" i="1"/>
  <c r="AH41" i="1" s="1"/>
  <c r="AH28" i="1"/>
  <c r="AH15" i="1"/>
  <c r="AH7" i="1"/>
  <c r="AH6" i="1"/>
  <c r="AH30" i="1"/>
  <c r="AH27" i="1"/>
  <c r="AH26" i="1"/>
  <c r="AH19" i="1"/>
  <c r="AH18" i="1"/>
  <c r="AH23" i="1" l="1"/>
  <c r="AH22" i="1"/>
  <c r="AH20" i="1" l="1"/>
  <c r="AH24" i="1"/>
  <c r="AH17" i="1"/>
  <c r="AH16" i="1"/>
  <c r="AH4" i="1" l="1"/>
  <c r="AH65" i="1" s="1"/>
  <c r="AG20" i="1"/>
  <c r="AG4" i="1" l="1"/>
  <c r="AG65" i="1" s="1"/>
  <c r="AE20" i="1" l="1"/>
  <c r="AE7" i="1"/>
  <c r="AE31" i="1"/>
  <c r="AE24" i="1"/>
  <c r="AE4" i="1" l="1"/>
  <c r="AE65" i="1" s="1"/>
  <c r="AE114" i="1" l="1"/>
</calcChain>
</file>

<file path=xl/sharedStrings.xml><?xml version="1.0" encoding="utf-8"?>
<sst xmlns="http://schemas.openxmlformats.org/spreadsheetml/2006/main" count="114" uniqueCount="64">
  <si>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</si>
  <si>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</si>
  <si>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</si>
  <si>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</si>
  <si>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</si>
  <si>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</si>
  <si>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</si>
  <si>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</si>
  <si>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</si>
  <si>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</si>
  <si>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</si>
  <si>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</si>
  <si>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</si>
  <si>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</si>
  <si>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</si>
  <si>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</si>
  <si>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</si>
  <si>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 xml:space="preserve">I. Субвенции, предоставляемые из бюджета Московской области бюджету города Лыткарино  на 2015 год - всего:  </t>
  </si>
  <si>
    <t xml:space="preserve">Направление расходования средств межбюджетных трансфертов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</si>
  <si>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</si>
  <si>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</si>
  <si>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</si>
  <si>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</si>
  <si>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</si>
  <si>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</si>
  <si>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</si>
  <si>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</si>
  <si>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</si>
  <si>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</si>
  <si>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</si>
  <si>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</si>
  <si>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</si>
  <si>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 xml:space="preserve"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детей-инвалидов". </t>
  </si>
  <si>
    <t xml:space="preserve">II. Субсидии, предоставляемые из бюджета Московской области бюджету города Лыткарино  на 2015 год - всего:  </t>
  </si>
  <si>
    <t>Субсидии бюджетам муниципальных образований Московской области на выплату грантов Губернатора Московской области лучшим общеобразовательным организациям в Московской области на 2015 год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</si>
  <si>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</si>
  <si>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 xml:space="preserve"> Межбюджетные трансферты, предоставляемые из бюджета Московской области бюджету города Лыткарино на 2015 год - всего:</t>
  </si>
  <si>
    <t xml:space="preserve">Субсидии бюджетам муниципальных образований Московской области на организацию деятельности МФЦ в рамках подпрограммы "Снижение административных барьеров, повышение качества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услуг" государственной программы Московской области "Эффективная власть" на 2015 год </t>
  </si>
  <si>
    <t>Перечислено получателям по предъявленным заявкам</t>
  </si>
  <si>
    <t>Утвержденный план на 2015 год</t>
  </si>
  <si>
    <t>Поступило на счет городского бюджета в 2015 году</t>
  </si>
  <si>
    <t>(тыс.руб.)</t>
  </si>
  <si>
    <t>Начальник  Финансового управления города Лыткарино    _________________________________ Н.П.Архипова</t>
  </si>
  <si>
    <t>Заместитель начальника - главный бухгалтер _____________________________________________Н.В.Щербань</t>
  </si>
  <si>
    <t xml:space="preserve">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2015 год -  Усадьба "Лыткарино": главный дом, г. Лыткарино (муниципальное учреждение  "Лыткаринский историко-краеведческий музей") </t>
  </si>
  <si>
    <t xml:space="preserve"> 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2015 год</t>
  </si>
  <si>
    <t xml:space="preserve">III. Иные межбюджетные трансферты, предоставляемые из бюджета Московской области бюджету города Лыткарино  на 2015 год - всего:  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</si>
  <si>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2015 год-всего:</t>
  </si>
  <si>
    <t>в том числе:</t>
  </si>
  <si>
    <t>Приобретение музыкальных инструментов и компьютерного оборудования для муниципального образовательного учреждения дополнительного образования детей "Дом детского творчества", городской округ Лыткарино (п.214)</t>
  </si>
  <si>
    <t>Приобретение музыкальных инструментов, компьютерного оборудования для Муниципального образовательного учреждения дополнительного образования детей "Дом детского творчества" г. Лыткарино, городской округ Лыткарино (п.359)</t>
  </si>
  <si>
    <t>Приобретение концертных костюмов для Муниципального образовательного учреждения дополнительного образования детей "Дом детского творчества" г. Лыткарино, городской округ Лыткарино (п.360)</t>
  </si>
  <si>
    <t>Ремонт пищеблока, прачечной, ремонт 5 крылец, замена 46 деревянных оконных конструкций на ПВХ с устройством откосов и отливов, установка водосточной системы, ремонт наружных эвакуационных выходов (2-й этаж), ремонт цоколя (штукатурка, покраска) и отмостки, замена 4-х входных деревянных дверей на металлические, ремонт электрощитовой в Муниципальном дошкольном общеобразовательном учреждении детский сад N 5 "Веснянка", городской округ Лыткарино(п.765)</t>
  </si>
  <si>
    <t>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на 2015 год</t>
  </si>
  <si>
    <t xml:space="preserve"> -капитальный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</si>
  <si>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Субсидии из бюджета Московской области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</si>
  <si>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01.07.2015 ГОДА</t>
  </si>
  <si>
    <t>Остаток на счете городского бюджета на 01.07.2015</t>
  </si>
  <si>
    <t>Субсидии из бюджета Московской области бюджетам муниципальных образований Московской области на закупку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области, в 2015 году</t>
  </si>
  <si>
    <t>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в 2015 году за счет средств бюджета Московской области</t>
  </si>
  <si>
    <t xml:space="preserve">Субсидии из бюджета Московской области бюджетам муниципальных образований Московской области за счет средств, предоставляемых из федерального бюджета бюджету Московской области на мероприятия государственной программы Российской Федерапции "Доступная среда" на 2011-2015 годы, в 2015 году (на проведение мероприятий по формированию в Московской области сети базовых общеобразовательных организаций, в которых созданы условия для инклюзивного образования детей-инвалидов) </t>
  </si>
  <si>
    <t xml:space="preserve">Субсидии из бюджета Московской области бюджетам муниципальных образований Московской области на проведение мероприятий по формированию в Московской области сети базовых общеобразовательных организаций, в которых созданы условия для инклюзивного образования детей-инвалидов, в 2015 году </t>
  </si>
  <si>
    <t>Субсидии муниципальным образованиям Московской области для обеспечения (доведения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их ведении, доступом в сеть Интернет в соответствии с требованиями</t>
  </si>
  <si>
    <t xml:space="preserve"> - организацию деятельности функционирующего МФЦ по представленным ранее пакетам документов, подлежащих финансированию в 2015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</si>
</sst>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0.00000"/>
    <numFmt numFmtId="167" formatCode="0.000"/>
    <numFmt numFmtId="169" formatCode="#,##0.000"/>
  </numFmts>
  <fonts count="45" x14ac:knownFonts="1">
    <font>
      <sz val="10"/>
      <name val="Arial Cyr"/>
      <charset val="204"/>
    </font>
    <font>
      <sz val="14"/>
      <name val="Arial Cyr"/>
      <family val="2"/>
      <charset val="204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Times New Roman Cyr"/>
      <family val="1"/>
      <charset val="204"/>
    </font>
    <font>
      <b/>
      <sz val="16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i/>
      <sz val="13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3"/>
      <color indexed="3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0" fillId="0" borderId="0" xfId="0" applyBorder="1"/>
    <xf numFmtId="0" fontId="2" fillId="0" borderId="0" xfId="0" applyFont="1"/>
    <xf numFmtId="3" fontId="1" fillId="0" borderId="0" xfId="0" applyNumberFormat="1" applyFont="1"/>
    <xf numFmtId="0" fontId="0" fillId="0" borderId="0" xfId="0" applyFont="1" applyBorder="1"/>
    <xf numFmtId="0" fontId="8" fillId="0" borderId="0" xfId="0" applyFont="1" applyBorder="1" applyAlignment="1">
      <alignment horizontal="center"/>
    </xf>
    <xf numFmtId="0" fontId="0" fillId="0" borderId="0" xfId="0" applyFont="1" applyBorder="1" applyAlignment="1"/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wrapText="1"/>
    </xf>
    <xf numFmtId="0" fontId="7" fillId="0" borderId="0" xfId="0" applyFont="1" applyBorder="1"/>
    <xf numFmtId="0" fontId="11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164" fontId="15" fillId="2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6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9" fillId="0" borderId="0" xfId="0" applyNumberFormat="1" applyFont="1" applyBorder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2" fillId="0" borderId="0" xfId="0" applyNumberFormat="1" applyFont="1"/>
    <xf numFmtId="0" fontId="0" fillId="0" borderId="0" xfId="0" applyFont="1" applyBorder="1" applyAlignment="1"/>
    <xf numFmtId="0" fontId="0" fillId="0" borderId="0" xfId="0" applyBorder="1" applyAlignment="1"/>
    <xf numFmtId="0" fontId="0" fillId="0" borderId="0" xfId="0" applyAlignment="1"/>
    <xf numFmtId="0" fontId="7" fillId="0" borderId="0" xfId="0" applyFont="1" applyBorder="1"/>
    <xf numFmtId="165" fontId="22" fillId="0" borderId="8" xfId="0" applyNumberFormat="1" applyFont="1" applyBorder="1" applyAlignment="1">
      <alignment horizontal="center" vertical="center" wrapText="1"/>
    </xf>
    <xf numFmtId="165" fontId="22" fillId="0" borderId="2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vertical="center"/>
    </xf>
    <xf numFmtId="0" fontId="25" fillId="0" borderId="0" xfId="0" applyFont="1" applyBorder="1" applyAlignment="1">
      <alignment horizontal="left"/>
    </xf>
    <xf numFmtId="0" fontId="24" fillId="0" borderId="0" xfId="0" applyFont="1" applyAlignment="1">
      <alignment horizontal="left" vertical="center"/>
    </xf>
    <xf numFmtId="0" fontId="25" fillId="0" borderId="0" xfId="0" applyFont="1" applyBorder="1"/>
    <xf numFmtId="0" fontId="27" fillId="0" borderId="0" xfId="0" applyFont="1"/>
    <xf numFmtId="0" fontId="28" fillId="0" borderId="0" xfId="0" applyFont="1" applyAlignment="1" applyProtection="1">
      <alignment horizontal="center" vertical="center" wrapText="1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horizontal="center" vertical="center" wrapText="1"/>
    </xf>
    <xf numFmtId="3" fontId="29" fillId="0" borderId="0" xfId="0" applyNumberFormat="1" applyFont="1"/>
    <xf numFmtId="0" fontId="29" fillId="0" borderId="0" xfId="0" applyFont="1"/>
    <xf numFmtId="0" fontId="28" fillId="0" borderId="0" xfId="0" applyFont="1" applyAlignment="1">
      <alignment horizontal="center" wrapText="1"/>
    </xf>
    <xf numFmtId="0" fontId="33" fillId="0" borderId="0" xfId="0" applyFont="1"/>
    <xf numFmtId="0" fontId="34" fillId="0" borderId="0" xfId="0" applyFont="1" applyAlignment="1">
      <alignment horizontal="center" wrapText="1"/>
    </xf>
    <xf numFmtId="165" fontId="33" fillId="0" borderId="4" xfId="0" applyNumberFormat="1" applyFont="1" applyBorder="1" applyAlignment="1">
      <alignment horizontal="center" vertical="center"/>
    </xf>
    <xf numFmtId="165" fontId="33" fillId="0" borderId="4" xfId="0" applyNumberFormat="1" applyFont="1" applyBorder="1"/>
    <xf numFmtId="165" fontId="33" fillId="0" borderId="16" xfId="0" applyNumberFormat="1" applyFont="1" applyBorder="1"/>
    <xf numFmtId="165" fontId="34" fillId="0" borderId="2" xfId="0" applyNumberFormat="1" applyFont="1" applyFill="1" applyBorder="1" applyAlignment="1">
      <alignment horizontal="center" vertical="center"/>
    </xf>
    <xf numFmtId="165" fontId="34" fillId="0" borderId="4" xfId="0" applyNumberFormat="1" applyFont="1" applyBorder="1" applyAlignment="1">
      <alignment horizontal="center" vertical="center"/>
    </xf>
    <xf numFmtId="165" fontId="34" fillId="0" borderId="16" xfId="0" applyNumberFormat="1" applyFont="1" applyBorder="1" applyAlignment="1">
      <alignment horizontal="center" vertical="center"/>
    </xf>
    <xf numFmtId="165" fontId="34" fillId="0" borderId="5" xfId="0" applyNumberFormat="1" applyFont="1" applyBorder="1" applyAlignment="1">
      <alignment vertical="center"/>
    </xf>
    <xf numFmtId="0" fontId="34" fillId="0" borderId="34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15" xfId="0" applyFont="1" applyFill="1" applyBorder="1" applyAlignment="1">
      <alignment horizontal="left" vertical="center" wrapText="1"/>
    </xf>
    <xf numFmtId="0" fontId="35" fillId="0" borderId="15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165" fontId="35" fillId="0" borderId="5" xfId="0" applyNumberFormat="1" applyFont="1" applyFill="1" applyBorder="1" applyAlignment="1">
      <alignment horizontal="center" vertical="center"/>
    </xf>
    <xf numFmtId="0" fontId="34" fillId="0" borderId="31" xfId="0" applyFont="1" applyFill="1" applyBorder="1" applyAlignment="1">
      <alignment horizontal="left" vertical="center" wrapText="1"/>
    </xf>
    <xf numFmtId="0" fontId="34" fillId="0" borderId="32" xfId="0" applyFont="1" applyFill="1" applyBorder="1" applyAlignment="1">
      <alignment horizontal="left" vertical="center" wrapText="1"/>
    </xf>
    <xf numFmtId="0" fontId="33" fillId="0" borderId="0" xfId="0" applyFont="1" applyBorder="1"/>
    <xf numFmtId="165" fontId="34" fillId="0" borderId="4" xfId="0" applyNumberFormat="1" applyFont="1" applyFill="1" applyBorder="1" applyAlignment="1">
      <alignment horizontal="center" vertical="center"/>
    </xf>
    <xf numFmtId="165" fontId="34" fillId="0" borderId="3" xfId="0" applyNumberFormat="1" applyFont="1" applyFill="1" applyBorder="1" applyAlignment="1">
      <alignment horizontal="center" vertical="center"/>
    </xf>
    <xf numFmtId="165" fontId="33" fillId="0" borderId="5" xfId="0" applyNumberFormat="1" applyFont="1" applyFill="1" applyBorder="1" applyAlignment="1">
      <alignment horizontal="center" vertical="center"/>
    </xf>
    <xf numFmtId="165" fontId="33" fillId="0" borderId="5" xfId="0" applyNumberFormat="1" applyFont="1" applyBorder="1"/>
    <xf numFmtId="165" fontId="33" fillId="0" borderId="19" xfId="0" applyNumberFormat="1" applyFont="1" applyBorder="1"/>
    <xf numFmtId="165" fontId="35" fillId="0" borderId="7" xfId="0" applyNumberFormat="1" applyFont="1" applyFill="1" applyBorder="1" applyAlignment="1">
      <alignment horizontal="center" vertical="center"/>
    </xf>
    <xf numFmtId="165" fontId="36" fillId="0" borderId="1" xfId="0" applyNumberFormat="1" applyFont="1" applyFill="1" applyBorder="1" applyAlignment="1">
      <alignment horizontal="center" vertical="center"/>
    </xf>
    <xf numFmtId="165" fontId="34" fillId="0" borderId="28" xfId="0" applyNumberFormat="1" applyFont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 wrapText="1"/>
    </xf>
    <xf numFmtId="165" fontId="34" fillId="0" borderId="2" xfId="0" applyNumberFormat="1" applyFont="1" applyBorder="1" applyAlignment="1">
      <alignment horizontal="center" vertical="center"/>
    </xf>
    <xf numFmtId="0" fontId="32" fillId="0" borderId="0" xfId="0" applyFont="1"/>
    <xf numFmtId="0" fontId="34" fillId="0" borderId="12" xfId="0" applyFont="1" applyFill="1" applyBorder="1" applyAlignment="1">
      <alignment horizontal="left" vertical="center" wrapText="1"/>
    </xf>
    <xf numFmtId="165" fontId="27" fillId="0" borderId="1" xfId="0" applyNumberFormat="1" applyFont="1" applyBorder="1"/>
    <xf numFmtId="165" fontId="27" fillId="0" borderId="36" xfId="0" applyNumberFormat="1" applyFont="1" applyBorder="1"/>
    <xf numFmtId="165" fontId="35" fillId="0" borderId="4" xfId="0" applyNumberFormat="1" applyFont="1" applyFill="1" applyBorder="1" applyAlignment="1">
      <alignment horizontal="center" vertical="center"/>
    </xf>
    <xf numFmtId="0" fontId="35" fillId="0" borderId="13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/>
    </xf>
    <xf numFmtId="165" fontId="35" fillId="0" borderId="5" xfId="0" applyNumberFormat="1" applyFont="1" applyBorder="1" applyAlignment="1">
      <alignment horizontal="center" vertical="center"/>
    </xf>
    <xf numFmtId="165" fontId="35" fillId="0" borderId="19" xfId="0" applyNumberFormat="1" applyFont="1" applyBorder="1" applyAlignment="1">
      <alignment horizontal="center" vertical="center"/>
    </xf>
    <xf numFmtId="165" fontId="34" fillId="0" borderId="3" xfId="0" applyNumberFormat="1" applyFont="1" applyBorder="1" applyAlignment="1">
      <alignment horizontal="center" vertical="center"/>
    </xf>
    <xf numFmtId="165" fontId="33" fillId="0" borderId="3" xfId="0" applyNumberFormat="1" applyFont="1" applyBorder="1"/>
    <xf numFmtId="0" fontId="35" fillId="0" borderId="14" xfId="0" applyFont="1" applyFill="1" applyBorder="1" applyAlignment="1">
      <alignment horizontal="left" vertical="center" wrapText="1"/>
    </xf>
    <xf numFmtId="165" fontId="31" fillId="3" borderId="4" xfId="0" applyNumberFormat="1" applyFont="1" applyFill="1" applyBorder="1" applyAlignment="1">
      <alignment horizontal="center" vertical="center"/>
    </xf>
    <xf numFmtId="165" fontId="35" fillId="0" borderId="27" xfId="0" applyNumberFormat="1" applyFont="1" applyBorder="1" applyAlignment="1">
      <alignment horizontal="center" vertical="center"/>
    </xf>
    <xf numFmtId="165" fontId="35" fillId="0" borderId="7" xfId="0" applyNumberFormat="1" applyFont="1" applyBorder="1" applyAlignment="1">
      <alignment horizontal="center" vertical="center"/>
    </xf>
    <xf numFmtId="165" fontId="35" fillId="0" borderId="4" xfId="0" applyNumberFormat="1" applyFont="1" applyBorder="1" applyAlignment="1">
      <alignment horizontal="center" vertical="center"/>
    </xf>
    <xf numFmtId="165" fontId="35" fillId="0" borderId="28" xfId="0" applyNumberFormat="1" applyFont="1" applyBorder="1" applyAlignment="1">
      <alignment horizontal="center" vertical="center"/>
    </xf>
    <xf numFmtId="165" fontId="38" fillId="0" borderId="2" xfId="0" applyNumberFormat="1" applyFont="1" applyBorder="1" applyAlignment="1">
      <alignment horizontal="center" vertical="center"/>
    </xf>
    <xf numFmtId="165" fontId="40" fillId="0" borderId="2" xfId="0" applyNumberFormat="1" applyFont="1" applyBorder="1" applyAlignment="1">
      <alignment horizontal="center" vertical="center"/>
    </xf>
    <xf numFmtId="165" fontId="31" fillId="3" borderId="2" xfId="0" applyNumberFormat="1" applyFont="1" applyFill="1" applyBorder="1" applyAlignment="1">
      <alignment horizontal="center" vertical="center"/>
    </xf>
    <xf numFmtId="165" fontId="34" fillId="0" borderId="1" xfId="0" applyNumberFormat="1" applyFont="1" applyBorder="1" applyAlignment="1">
      <alignment horizontal="center" vertical="center"/>
    </xf>
    <xf numFmtId="165" fontId="34" fillId="0" borderId="7" xfId="0" applyNumberFormat="1" applyFont="1" applyBorder="1" applyAlignment="1">
      <alignment horizontal="center" vertical="center"/>
    </xf>
    <xf numFmtId="165" fontId="34" fillId="0" borderId="41" xfId="0" applyNumberFormat="1" applyFont="1" applyBorder="1" applyAlignment="1">
      <alignment horizontal="center" vertical="center"/>
    </xf>
    <xf numFmtId="165" fontId="43" fillId="0" borderId="0" xfId="0" applyNumberFormat="1" applyFont="1" applyBorder="1"/>
    <xf numFmtId="165" fontId="27" fillId="0" borderId="0" xfId="0" applyNumberFormat="1" applyFont="1" applyAlignment="1"/>
    <xf numFmtId="0" fontId="34" fillId="0" borderId="9" xfId="0" applyFont="1" applyFill="1" applyBorder="1" applyAlignment="1">
      <alignment horizontal="left" vertical="center" wrapText="1"/>
    </xf>
    <xf numFmtId="166" fontId="39" fillId="0" borderId="42" xfId="0" applyNumberFormat="1" applyFont="1" applyBorder="1" applyAlignment="1">
      <alignment horizontal="center" vertical="center"/>
    </xf>
    <xf numFmtId="165" fontId="40" fillId="0" borderId="4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Border="1"/>
    <xf numFmtId="0" fontId="13" fillId="2" borderId="0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  <xf numFmtId="0" fontId="17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Border="1"/>
    <xf numFmtId="0" fontId="3" fillId="0" borderId="0" xfId="0" applyFont="1" applyBorder="1" applyAlignment="1">
      <alignment horizontal="center" vertical="center"/>
    </xf>
    <xf numFmtId="0" fontId="18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5" fillId="0" borderId="12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33" fillId="0" borderId="10" xfId="0" applyFont="1" applyBorder="1"/>
    <xf numFmtId="0" fontId="33" fillId="0" borderId="16" xfId="0" applyFont="1" applyBorder="1"/>
    <xf numFmtId="0" fontId="34" fillId="0" borderId="9" xfId="0" applyFont="1" applyFill="1" applyBorder="1" applyAlignment="1">
      <alignment horizontal="left" vertical="center" wrapText="1"/>
    </xf>
    <xf numFmtId="0" fontId="33" fillId="0" borderId="10" xfId="0" applyFont="1" applyFill="1" applyBorder="1" applyAlignment="1">
      <alignment vertical="center"/>
    </xf>
    <xf numFmtId="0" fontId="33" fillId="0" borderId="16" xfId="0" applyFont="1" applyFill="1" applyBorder="1" applyAlignment="1">
      <alignment vertical="center"/>
    </xf>
    <xf numFmtId="0" fontId="34" fillId="0" borderId="10" xfId="0" applyFont="1" applyFill="1" applyBorder="1" applyAlignment="1">
      <alignment horizontal="left" vertical="center" wrapText="1"/>
    </xf>
    <xf numFmtId="0" fontId="34" fillId="0" borderId="16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/>
    </xf>
    <xf numFmtId="0" fontId="35" fillId="0" borderId="35" xfId="0" applyFont="1" applyFill="1" applyBorder="1" applyAlignment="1">
      <alignment horizontal="left" vertical="center"/>
    </xf>
    <xf numFmtId="0" fontId="35" fillId="0" borderId="20" xfId="0" applyFont="1" applyFill="1" applyBorder="1" applyAlignment="1">
      <alignment horizontal="center" vertical="center"/>
    </xf>
    <xf numFmtId="0" fontId="33" fillId="0" borderId="2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indent="10"/>
    </xf>
    <xf numFmtId="0" fontId="34" fillId="0" borderId="9" xfId="0" applyNumberFormat="1" applyFont="1" applyFill="1" applyBorder="1" applyAlignment="1">
      <alignment horizontal="left" vertical="center" wrapText="1"/>
    </xf>
    <xf numFmtId="0" fontId="33" fillId="0" borderId="10" xfId="0" applyNumberFormat="1" applyFont="1" applyFill="1" applyBorder="1" applyAlignment="1">
      <alignment horizontal="left" vertical="center"/>
    </xf>
    <xf numFmtId="0" fontId="33" fillId="0" borderId="16" xfId="0" applyNumberFormat="1" applyFont="1" applyFill="1" applyBorder="1" applyAlignment="1">
      <alignment horizontal="left" vertical="center"/>
    </xf>
    <xf numFmtId="0" fontId="34" fillId="0" borderId="10" xfId="0" applyFont="1" applyFill="1" applyBorder="1" applyAlignment="1">
      <alignment vertical="center"/>
    </xf>
    <xf numFmtId="0" fontId="34" fillId="0" borderId="16" xfId="0" applyFont="1" applyFill="1" applyBorder="1" applyAlignment="1">
      <alignment vertical="center"/>
    </xf>
    <xf numFmtId="0" fontId="33" fillId="0" borderId="10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1" fillId="3" borderId="9" xfId="0" applyFont="1" applyFill="1" applyBorder="1" applyAlignment="1" applyProtection="1">
      <alignment horizontal="center" vertical="center" wrapText="1"/>
    </xf>
    <xf numFmtId="0" fontId="32" fillId="3" borderId="10" xfId="0" applyFont="1" applyFill="1" applyBorder="1" applyAlignment="1">
      <alignment wrapText="1"/>
    </xf>
    <xf numFmtId="0" fontId="32" fillId="3" borderId="16" xfId="0" applyFont="1" applyFill="1" applyBorder="1" applyAlignment="1">
      <alignment wrapText="1"/>
    </xf>
    <xf numFmtId="0" fontId="34" fillId="0" borderId="9" xfId="0" applyFont="1" applyFill="1" applyBorder="1" applyAlignment="1">
      <alignment vertical="center" wrapText="1"/>
    </xf>
    <xf numFmtId="0" fontId="34" fillId="0" borderId="10" xfId="0" applyFont="1" applyBorder="1" applyAlignment="1">
      <alignment wrapText="1"/>
    </xf>
    <xf numFmtId="0" fontId="34" fillId="0" borderId="16" xfId="0" applyFont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34" fillId="0" borderId="10" xfId="0" applyFont="1" applyBorder="1" applyAlignment="1">
      <alignment horizontal="left" wrapText="1"/>
    </xf>
    <xf numFmtId="0" fontId="34" fillId="0" borderId="16" xfId="0" applyFont="1" applyBorder="1" applyAlignment="1">
      <alignment horizontal="left" wrapText="1"/>
    </xf>
    <xf numFmtId="0" fontId="31" fillId="3" borderId="23" xfId="0" applyFont="1" applyFill="1" applyBorder="1" applyAlignment="1">
      <alignment horizontal="center" vertical="center" wrapText="1"/>
    </xf>
    <xf numFmtId="0" fontId="32" fillId="3" borderId="24" xfId="0" applyFont="1" applyFill="1" applyBorder="1" applyAlignment="1">
      <alignment horizontal="center" wrapText="1"/>
    </xf>
    <xf numFmtId="0" fontId="32" fillId="3" borderId="25" xfId="0" applyFont="1" applyFill="1" applyBorder="1" applyAlignment="1">
      <alignment horizontal="center" wrapText="1"/>
    </xf>
    <xf numFmtId="0" fontId="26" fillId="0" borderId="0" xfId="0" applyFont="1" applyAlignment="1">
      <alignment horizontal="center"/>
    </xf>
    <xf numFmtId="0" fontId="40" fillId="0" borderId="9" xfId="0" applyFont="1" applyFill="1" applyBorder="1" applyAlignment="1">
      <alignment horizontal="left" vertical="center" wrapText="1"/>
    </xf>
    <xf numFmtId="0" fontId="39" fillId="0" borderId="10" xfId="0" applyFont="1" applyBorder="1" applyAlignment="1">
      <alignment horizontal="left" wrapText="1"/>
    </xf>
    <xf numFmtId="0" fontId="39" fillId="0" borderId="16" xfId="0" applyFont="1" applyBorder="1" applyAlignment="1">
      <alignment horizontal="left" wrapText="1"/>
    </xf>
    <xf numFmtId="0" fontId="31" fillId="3" borderId="10" xfId="0" applyFont="1" applyFill="1" applyBorder="1" applyAlignment="1" applyProtection="1">
      <alignment horizontal="center" vertical="center" wrapText="1"/>
    </xf>
    <xf numFmtId="0" fontId="31" fillId="3" borderId="16" xfId="0" applyFont="1" applyFill="1" applyBorder="1" applyAlignment="1" applyProtection="1">
      <alignment horizontal="center" vertical="center" wrapText="1"/>
    </xf>
    <xf numFmtId="0" fontId="34" fillId="0" borderId="29" xfId="0" applyFont="1" applyFill="1" applyBorder="1" applyAlignment="1">
      <alignment horizontal="left" vertical="center" wrapText="1"/>
    </xf>
    <xf numFmtId="0" fontId="33" fillId="0" borderId="30" xfId="0" applyFont="1" applyBorder="1" applyAlignment="1">
      <alignment horizontal="left" wrapText="1"/>
    </xf>
    <xf numFmtId="0" fontId="33" fillId="0" borderId="26" xfId="0" applyFont="1" applyBorder="1" applyAlignment="1">
      <alignment horizontal="left" wrapText="1"/>
    </xf>
    <xf numFmtId="0" fontId="40" fillId="0" borderId="9" xfId="0" applyFont="1" applyFill="1" applyBorder="1" applyAlignment="1">
      <alignment horizontal="center" vertical="center" wrapText="1"/>
    </xf>
    <xf numFmtId="0" fontId="40" fillId="0" borderId="10" xfId="0" applyFont="1" applyBorder="1" applyAlignment="1">
      <alignment horizontal="center" wrapText="1"/>
    </xf>
    <xf numFmtId="0" fontId="40" fillId="0" borderId="16" xfId="0" applyFont="1" applyBorder="1" applyAlignment="1">
      <alignment horizontal="center" wrapText="1"/>
    </xf>
    <xf numFmtId="0" fontId="23" fillId="0" borderId="0" xfId="0" applyFont="1" applyBorder="1" applyAlignment="1">
      <alignment horizontal="center"/>
    </xf>
    <xf numFmtId="0" fontId="40" fillId="0" borderId="10" xfId="0" applyFont="1" applyBorder="1" applyAlignment="1">
      <alignment horizontal="left" wrapText="1"/>
    </xf>
    <xf numFmtId="0" fontId="40" fillId="0" borderId="16" xfId="0" applyFont="1" applyBorder="1" applyAlignment="1">
      <alignment horizontal="left" wrapText="1"/>
    </xf>
    <xf numFmtId="0" fontId="33" fillId="0" borderId="30" xfId="0" applyFont="1" applyFill="1" applyBorder="1" applyAlignment="1">
      <alignment horizontal="left" vertical="center" wrapText="1"/>
    </xf>
    <xf numFmtId="0" fontId="33" fillId="0" borderId="26" xfId="0" applyFont="1" applyFill="1" applyBorder="1" applyAlignment="1">
      <alignment horizontal="left" vertical="center" wrapText="1"/>
    </xf>
    <xf numFmtId="0" fontId="32" fillId="3" borderId="10" xfId="0" applyFont="1" applyFill="1" applyBorder="1"/>
    <xf numFmtId="0" fontId="32" fillId="3" borderId="16" xfId="0" applyFont="1" applyFill="1" applyBorder="1"/>
    <xf numFmtId="0" fontId="35" fillId="0" borderId="32" xfId="0" applyFont="1" applyFill="1" applyBorder="1" applyAlignment="1">
      <alignment horizontal="left" vertical="center" wrapText="1"/>
    </xf>
    <xf numFmtId="0" fontId="27" fillId="0" borderId="32" xfId="0" applyFont="1" applyFill="1" applyBorder="1" applyAlignment="1">
      <alignment horizontal="left" vertical="center" wrapText="1"/>
    </xf>
    <xf numFmtId="0" fontId="27" fillId="0" borderId="33" xfId="0" applyFont="1" applyFill="1" applyBorder="1" applyAlignment="1">
      <alignment horizontal="left" vertical="center" wrapText="1"/>
    </xf>
    <xf numFmtId="0" fontId="31" fillId="0" borderId="9" xfId="0" applyFont="1" applyBorder="1" applyAlignment="1" applyProtection="1">
      <alignment horizontal="center" vertical="center" wrapText="1"/>
    </xf>
    <xf numFmtId="0" fontId="32" fillId="0" borderId="10" xfId="0" applyFont="1" applyBorder="1" applyAlignment="1"/>
    <xf numFmtId="0" fontId="32" fillId="0" borderId="16" xfId="0" applyFont="1" applyBorder="1" applyAlignment="1"/>
    <xf numFmtId="0" fontId="21" fillId="0" borderId="0" xfId="0" applyFont="1" applyAlignment="1" applyProtection="1">
      <alignment horizontal="center" vertical="center" wrapText="1"/>
    </xf>
    <xf numFmtId="0" fontId="2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5" fillId="0" borderId="15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vertical="center"/>
    </xf>
    <xf numFmtId="0" fontId="33" fillId="0" borderId="17" xfId="0" applyFont="1" applyFill="1" applyBorder="1" applyAlignment="1">
      <alignment vertical="center"/>
    </xf>
    <xf numFmtId="0" fontId="33" fillId="0" borderId="0" xfId="0" applyFont="1" applyFill="1" applyBorder="1" applyAlignment="1">
      <alignment horizontal="left" vertical="center"/>
    </xf>
    <xf numFmtId="0" fontId="33" fillId="0" borderId="35" xfId="0" applyFont="1" applyFill="1" applyBorder="1" applyAlignment="1">
      <alignment horizontal="left" vertical="center"/>
    </xf>
    <xf numFmtId="0" fontId="35" fillId="0" borderId="15" xfId="0" applyFont="1" applyFill="1" applyBorder="1" applyAlignment="1">
      <alignment horizontal="left" vertical="center" wrapText="1"/>
    </xf>
    <xf numFmtId="0" fontId="33" fillId="0" borderId="15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left" vertical="center" wrapText="1"/>
    </xf>
    <xf numFmtId="0" fontId="34" fillId="0" borderId="20" xfId="0" applyFont="1" applyFill="1" applyBorder="1" applyAlignment="1">
      <alignment horizontal="left" vertical="center" wrapText="1"/>
    </xf>
    <xf numFmtId="0" fontId="33" fillId="0" borderId="21" xfId="0" applyFont="1" applyFill="1" applyBorder="1" applyAlignment="1">
      <alignment vertical="center"/>
    </xf>
    <xf numFmtId="0" fontId="33" fillId="0" borderId="22" xfId="0" applyFont="1" applyFill="1" applyBorder="1" applyAlignment="1">
      <alignment vertical="center"/>
    </xf>
    <xf numFmtId="0" fontId="35" fillId="0" borderId="12" xfId="0" applyFont="1" applyFill="1" applyBorder="1" applyAlignment="1">
      <alignment horizontal="left" vertical="center"/>
    </xf>
    <xf numFmtId="0" fontId="35" fillId="0" borderId="13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vertical="center" wrapText="1"/>
    </xf>
    <xf numFmtId="0" fontId="33" fillId="0" borderId="18" xfId="0" applyFont="1" applyFill="1" applyBorder="1" applyAlignment="1">
      <alignment vertical="center" wrapText="1"/>
    </xf>
    <xf numFmtId="0" fontId="35" fillId="0" borderId="15" xfId="0" applyFont="1" applyFill="1" applyBorder="1" applyAlignment="1">
      <alignment horizontal="left" vertical="center"/>
    </xf>
    <xf numFmtId="0" fontId="33" fillId="0" borderId="15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4" xfId="0" applyFont="1" applyFill="1" applyBorder="1" applyAlignment="1">
      <alignment vertical="center"/>
    </xf>
    <xf numFmtId="0" fontId="33" fillId="0" borderId="18" xfId="0" applyFont="1" applyFill="1" applyBorder="1" applyAlignment="1">
      <alignment vertical="center"/>
    </xf>
    <xf numFmtId="0" fontId="35" fillId="0" borderId="11" xfId="0" applyFont="1" applyFill="1" applyBorder="1" applyAlignment="1">
      <alignment horizontal="left" vertical="center"/>
    </xf>
    <xf numFmtId="0" fontId="33" fillId="0" borderId="11" xfId="0" applyFont="1" applyFill="1" applyBorder="1" applyAlignment="1">
      <alignment vertical="center"/>
    </xf>
    <xf numFmtId="0" fontId="35" fillId="0" borderId="12" xfId="0" applyFont="1" applyFill="1" applyBorder="1" applyAlignment="1">
      <alignment horizontal="left" vertical="center" wrapText="1"/>
    </xf>
    <xf numFmtId="0" fontId="35" fillId="0" borderId="9" xfId="0" applyFont="1" applyFill="1" applyBorder="1" applyAlignment="1">
      <alignment horizontal="left" vertical="center" wrapText="1"/>
    </xf>
    <xf numFmtId="0" fontId="35" fillId="0" borderId="14" xfId="0" applyFont="1" applyFill="1" applyBorder="1" applyAlignment="1">
      <alignment horizontal="left" vertical="center"/>
    </xf>
    <xf numFmtId="0" fontId="36" fillId="0" borderId="34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vertical="center"/>
    </xf>
    <xf numFmtId="0" fontId="37" fillId="0" borderId="35" xfId="0" applyFont="1" applyFill="1" applyBorder="1" applyAlignment="1">
      <alignment vertical="center"/>
    </xf>
    <xf numFmtId="0" fontId="34" fillId="0" borderId="23" xfId="0" applyFont="1" applyFill="1" applyBorder="1" applyAlignment="1">
      <alignment horizontal="left" vertical="center" wrapText="1"/>
    </xf>
    <xf numFmtId="0" fontId="33" fillId="0" borderId="24" xfId="0" applyFont="1" applyFill="1" applyBorder="1" applyAlignment="1">
      <alignment vertical="center"/>
    </xf>
    <xf numFmtId="0" fontId="33" fillId="0" borderId="25" xfId="0" applyFont="1" applyFill="1" applyBorder="1" applyAlignment="1">
      <alignment vertical="center"/>
    </xf>
    <xf numFmtId="165" fontId="34" fillId="0" borderId="9" xfId="0" applyNumberFormat="1" applyFont="1" applyFill="1" applyBorder="1" applyAlignment="1">
      <alignment horizontal="left" vertical="center" wrapText="1"/>
    </xf>
    <xf numFmtId="165" fontId="42" fillId="0" borderId="10" xfId="0" applyNumberFormat="1" applyFont="1" applyBorder="1" applyAlignment="1">
      <alignment horizontal="left" wrapText="1"/>
    </xf>
    <xf numFmtId="165" fontId="34" fillId="0" borderId="23" xfId="0" applyNumberFormat="1" applyFont="1" applyFill="1" applyBorder="1" applyAlignment="1">
      <alignment horizontal="left" vertical="center" wrapText="1"/>
    </xf>
    <xf numFmtId="165" fontId="27" fillId="0" borderId="24" xfId="0" applyNumberFormat="1" applyFont="1" applyBorder="1" applyAlignment="1">
      <alignment horizontal="left" wrapText="1"/>
    </xf>
    <xf numFmtId="165" fontId="35" fillId="0" borderId="39" xfId="0" applyNumberFormat="1" applyFont="1" applyFill="1" applyBorder="1" applyAlignment="1">
      <alignment horizontal="center" vertical="center"/>
    </xf>
    <xf numFmtId="165" fontId="33" fillId="0" borderId="40" xfId="0" applyNumberFormat="1" applyFont="1" applyFill="1" applyBorder="1" applyAlignment="1">
      <alignment horizontal="center" vertical="center"/>
    </xf>
    <xf numFmtId="165" fontId="35" fillId="0" borderId="37" xfId="0" applyNumberFormat="1" applyFont="1" applyFill="1" applyBorder="1" applyAlignment="1">
      <alignment horizontal="left" vertical="center" wrapText="1"/>
    </xf>
    <xf numFmtId="165" fontId="41" fillId="0" borderId="38" xfId="0" applyNumberFormat="1" applyFont="1" applyBorder="1" applyAlignment="1">
      <alignment horizontal="left" wrapText="1"/>
    </xf>
    <xf numFmtId="165" fontId="34" fillId="0" borderId="10" xfId="0" applyNumberFormat="1" applyFont="1" applyFill="1" applyBorder="1" applyAlignment="1">
      <alignment horizontal="left" vertical="center" wrapText="1"/>
    </xf>
    <xf numFmtId="165" fontId="34" fillId="0" borderId="16" xfId="0" applyNumberFormat="1" applyFont="1" applyFill="1" applyBorder="1" applyAlignment="1">
      <alignment horizontal="left" vertical="center" wrapText="1"/>
    </xf>
    <xf numFmtId="164" fontId="34" fillId="0" borderId="2" xfId="0" applyNumberFormat="1" applyFont="1" applyBorder="1" applyAlignment="1">
      <alignment horizontal="center" vertical="center"/>
    </xf>
    <xf numFmtId="0" fontId="27" fillId="0" borderId="10" xfId="0" applyFont="1" applyFill="1" applyBorder="1" applyAlignment="1">
      <alignment horizontal="left" wrapText="1"/>
    </xf>
    <xf numFmtId="0" fontId="27" fillId="0" borderId="16" xfId="0" applyFont="1" applyFill="1" applyBorder="1" applyAlignment="1">
      <alignment horizontal="left" wrapText="1"/>
    </xf>
    <xf numFmtId="0" fontId="27" fillId="0" borderId="10" xfId="0" applyFont="1" applyFill="1" applyBorder="1" applyAlignment="1">
      <alignment horizontal="left" wrapText="1"/>
    </xf>
    <xf numFmtId="0" fontId="33" fillId="0" borderId="10" xfId="0" applyFont="1" applyFill="1" applyBorder="1" applyAlignment="1">
      <alignment horizontal="left" wrapText="1"/>
    </xf>
    <xf numFmtId="0" fontId="27" fillId="0" borderId="16" xfId="0" applyFont="1" applyFill="1" applyBorder="1" applyAlignment="1">
      <alignment horizontal="left" wrapText="1"/>
    </xf>
    <xf numFmtId="0" fontId="35" fillId="0" borderId="10" xfId="0" applyFont="1" applyFill="1" applyBorder="1" applyAlignment="1">
      <alignment horizontal="left" wrapText="1"/>
    </xf>
    <xf numFmtId="0" fontId="35" fillId="0" borderId="16" xfId="0" applyFont="1" applyFill="1" applyBorder="1" applyAlignment="1">
      <alignment horizontal="left" wrapText="1"/>
    </xf>
    <xf numFmtId="167" fontId="34" fillId="0" borderId="2" xfId="0" applyNumberFormat="1" applyFont="1" applyBorder="1" applyAlignment="1">
      <alignment horizontal="center" vertical="center"/>
    </xf>
    <xf numFmtId="169" fontId="31" fillId="3" borderId="4" xfId="0" applyNumberFormat="1" applyFont="1" applyFill="1" applyBorder="1" applyAlignment="1">
      <alignment horizontal="center" vertical="center"/>
    </xf>
    <xf numFmtId="165" fontId="34" fillId="0" borderId="34" xfId="0" applyNumberFormat="1" applyFont="1" applyFill="1" applyBorder="1" applyAlignment="1">
      <alignment horizontal="center" vertical="center"/>
    </xf>
    <xf numFmtId="165" fontId="34" fillId="0" borderId="12" xfId="0" applyNumberFormat="1" applyFont="1" applyFill="1" applyBorder="1" applyAlignment="1">
      <alignment horizontal="center" vertical="center"/>
    </xf>
    <xf numFmtId="165" fontId="40" fillId="0" borderId="43" xfId="0" applyNumberFormat="1" applyFont="1" applyFill="1" applyBorder="1" applyAlignment="1">
      <alignment horizontal="center" vertical="center"/>
    </xf>
    <xf numFmtId="165" fontId="39" fillId="0" borderId="43" xfId="0" applyNumberFormat="1" applyFont="1" applyFill="1" applyBorder="1" applyAlignment="1">
      <alignment horizontal="center" vertical="center"/>
    </xf>
    <xf numFmtId="165" fontId="34" fillId="0" borderId="35" xfId="0" applyNumberFormat="1" applyFont="1" applyFill="1" applyBorder="1" applyAlignment="1">
      <alignment horizontal="center" vertical="center"/>
    </xf>
    <xf numFmtId="165" fontId="40" fillId="0" borderId="19" xfId="0" applyNumberFormat="1" applyFont="1" applyBorder="1" applyAlignment="1">
      <alignment horizontal="center" vertical="center"/>
    </xf>
    <xf numFmtId="165" fontId="34" fillId="0" borderId="8" xfId="0" applyNumberFormat="1" applyFont="1" applyFill="1" applyBorder="1" applyAlignment="1">
      <alignment horizontal="center" vertical="center"/>
    </xf>
    <xf numFmtId="165" fontId="40" fillId="0" borderId="5" xfId="0" applyNumberFormat="1" applyFont="1" applyFill="1" applyBorder="1" applyAlignment="1">
      <alignment horizontal="center" vertical="center"/>
    </xf>
    <xf numFmtId="165" fontId="44" fillId="0" borderId="5" xfId="0" applyNumberFormat="1" applyFont="1" applyBorder="1" applyAlignment="1">
      <alignment horizontal="center" vertical="center"/>
    </xf>
    <xf numFmtId="165" fontId="40" fillId="0" borderId="5" xfId="0" applyNumberFormat="1" applyFont="1" applyBorder="1" applyAlignment="1">
      <alignment horizontal="center" vertical="center"/>
    </xf>
    <xf numFmtId="165" fontId="40" fillId="0" borderId="5" xfId="0" applyNumberFormat="1" applyFont="1" applyBorder="1" applyAlignment="1">
      <alignment horizontal="center"/>
    </xf>
    <xf numFmtId="165" fontId="40" fillId="0" borderId="7" xfId="0" applyNumberFormat="1" applyFont="1" applyBorder="1" applyAlignment="1">
      <alignment horizontal="center" vertical="center"/>
    </xf>
    <xf numFmtId="165" fontId="35" fillId="0" borderId="17" xfId="0" applyNumberFormat="1" applyFont="1" applyBorder="1" applyAlignment="1">
      <alignment vertical="center"/>
    </xf>
    <xf numFmtId="165" fontId="40" fillId="0" borderId="5" xfId="0" applyNumberFormat="1" applyFont="1" applyBorder="1" applyAlignment="1">
      <alignment vertical="center"/>
    </xf>
    <xf numFmtId="165" fontId="40" fillId="0" borderId="5" xfId="0" applyNumberFormat="1" applyFont="1" applyBorder="1" applyAlignment="1">
      <alignment horizontal="center" vertical="center" wrapText="1"/>
    </xf>
    <xf numFmtId="165" fontId="40" fillId="0" borderId="7" xfId="0" applyNumberFormat="1" applyFont="1" applyFill="1" applyBorder="1" applyAlignment="1">
      <alignment horizontal="center" vertical="center"/>
    </xf>
    <xf numFmtId="165" fontId="39" fillId="0" borderId="1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14"/>
  <sheetViews>
    <sheetView tabSelected="1" view="pageBreakPreview" topLeftCell="C4" zoomScale="72" zoomScaleNormal="50" zoomScaleSheetLayoutView="72" workbookViewId="0">
      <selection activeCell="AL24" sqref="AL24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5.570312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6.140625" style="28" customWidth="1"/>
    <col min="27" max="27" width="29.85546875" style="28" customWidth="1"/>
    <col min="28" max="28" width="35.5703125" style="28" customWidth="1"/>
    <col min="29" max="29" width="33.140625" style="28" customWidth="1"/>
    <col min="30" max="30" width="11.28515625" style="28" customWidth="1"/>
    <col min="31" max="31" width="24.5703125" style="24" customWidth="1"/>
    <col min="32" max="32" width="28.140625" customWidth="1"/>
    <col min="33" max="33" width="25.140625" customWidth="1"/>
    <col min="34" max="34" width="23.5703125" customWidth="1"/>
    <col min="35" max="35" width="31.140625" hidden="1" customWidth="1"/>
    <col min="36" max="36" width="54.5703125" hidden="1" customWidth="1"/>
    <col min="37" max="37" width="53.5703125" hidden="1" customWidth="1"/>
    <col min="38" max="38" width="34.85546875" customWidth="1"/>
    <col min="39" max="39" width="47" customWidth="1"/>
    <col min="40" max="40" width="42.42578125" customWidth="1"/>
    <col min="41" max="41" width="27.85546875" customWidth="1"/>
    <col min="42" max="42" width="32" customWidth="1"/>
  </cols>
  <sheetData>
    <row r="1" spans="1:42" s="2" customFormat="1" ht="98.25" customHeight="1" x14ac:dyDescent="0.25">
      <c r="C1" s="184" t="s">
        <v>56</v>
      </c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6"/>
      <c r="AG1" s="186"/>
      <c r="AH1" s="186"/>
      <c r="AI1" s="3"/>
      <c r="AJ1" s="3"/>
      <c r="AK1" s="3"/>
      <c r="AL1" s="3"/>
      <c r="AM1" s="3"/>
      <c r="AN1" s="3"/>
      <c r="AO1" s="3"/>
      <c r="AP1" s="3"/>
    </row>
    <row r="2" spans="1:42" s="37" customFormat="1" ht="17.25" customHeight="1" thickBot="1" x14ac:dyDescent="0.35">
      <c r="C2" s="38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40"/>
      <c r="AA2" s="40"/>
      <c r="AB2" s="40"/>
      <c r="AC2" s="40"/>
      <c r="AD2" s="40"/>
      <c r="AE2" s="39"/>
      <c r="AF2" s="41"/>
      <c r="AG2" s="41"/>
      <c r="AH2" s="42" t="s">
        <v>41</v>
      </c>
      <c r="AI2" s="43"/>
      <c r="AJ2" s="43"/>
      <c r="AK2" s="43"/>
      <c r="AL2" s="43"/>
      <c r="AM2" s="43"/>
      <c r="AN2" s="43"/>
      <c r="AO2" s="43"/>
      <c r="AP2" s="43"/>
    </row>
    <row r="3" spans="1:42" s="37" customFormat="1" ht="112.5" customHeight="1" thickBot="1" x14ac:dyDescent="0.35">
      <c r="C3" s="181" t="s">
        <v>18</v>
      </c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3"/>
      <c r="AE3" s="30" t="s">
        <v>39</v>
      </c>
      <c r="AF3" s="30" t="s">
        <v>40</v>
      </c>
      <c r="AG3" s="31" t="s">
        <v>38</v>
      </c>
      <c r="AH3" s="30" t="s">
        <v>57</v>
      </c>
      <c r="AI3" s="43"/>
      <c r="AJ3" s="43"/>
      <c r="AK3" s="43"/>
      <c r="AL3" s="43"/>
      <c r="AM3" s="43"/>
      <c r="AN3" s="43"/>
      <c r="AO3" s="43"/>
      <c r="AP3" s="43"/>
    </row>
    <row r="4" spans="1:42" s="44" customFormat="1" ht="43.15" customHeight="1" thickBot="1" x14ac:dyDescent="0.35">
      <c r="B4" s="45"/>
      <c r="C4" s="147" t="s">
        <v>17</v>
      </c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7"/>
      <c r="AE4" s="87">
        <f>AE6+AE7+AE15+AE16+AE17+AE18+AE19+AE20+AE24+AE31+AE38+AE30+AE39+AE40</f>
        <v>586006.1</v>
      </c>
      <c r="AF4" s="87">
        <f>AF6+AF7+AF15+AF16+AF17+AF18+AF19+AF20+AF24+AF31+AF38+AF39+AF40+AF30</f>
        <v>348205.2</v>
      </c>
      <c r="AG4" s="87">
        <f t="shared" ref="AG4" si="0">AG6+AG7+AG15+AG16+AG17+AG18+AG19+AG20+AG24+AG31+AG38+AG30+AG39+AG40</f>
        <v>267182.90000000002</v>
      </c>
      <c r="AH4" s="87">
        <f>AH6+AH7+AH15+AH16+AH17+AH18+AH19+AH20+AH24+AH30+AH31+AH38+AH39+AH40</f>
        <v>81022.3</v>
      </c>
    </row>
    <row r="5" spans="1:42" s="46" customFormat="1" ht="17.45" customHeight="1" thickBot="1" x14ac:dyDescent="0.3">
      <c r="B5" s="47"/>
      <c r="C5" s="127" t="s">
        <v>0</v>
      </c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9"/>
      <c r="AE5" s="48"/>
      <c r="AF5" s="49"/>
      <c r="AG5" s="50"/>
      <c r="AH5" s="49"/>
    </row>
    <row r="6" spans="1:42" s="46" customFormat="1" ht="52.9" customHeight="1" thickBot="1" x14ac:dyDescent="0.3">
      <c r="B6" s="47"/>
      <c r="C6" s="130" t="s">
        <v>19</v>
      </c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4"/>
      <c r="AE6" s="51">
        <v>6166</v>
      </c>
      <c r="AF6" s="52">
        <v>0</v>
      </c>
      <c r="AG6" s="53">
        <v>0</v>
      </c>
      <c r="AH6" s="52">
        <f>AF6-AG6</f>
        <v>0</v>
      </c>
    </row>
    <row r="7" spans="1:42" s="46" customFormat="1" ht="118.5" customHeight="1" x14ac:dyDescent="0.25">
      <c r="B7" s="47"/>
      <c r="C7" s="165" t="s">
        <v>20</v>
      </c>
      <c r="D7" s="174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174"/>
      <c r="T7" s="174"/>
      <c r="U7" s="174"/>
      <c r="V7" s="174"/>
      <c r="W7" s="174"/>
      <c r="X7" s="174"/>
      <c r="Y7" s="174"/>
      <c r="Z7" s="174"/>
      <c r="AA7" s="174"/>
      <c r="AB7" s="174"/>
      <c r="AC7" s="174"/>
      <c r="AD7" s="175"/>
      <c r="AE7" s="238">
        <f>AE9+AE13+AE14</f>
        <v>323968</v>
      </c>
      <c r="AF7" s="244">
        <f>AF9+AF13+AF14</f>
        <v>205148</v>
      </c>
      <c r="AG7" s="244">
        <f>AG9+AG13</f>
        <v>158804.9</v>
      </c>
      <c r="AH7" s="242">
        <f>AF7-AG7</f>
        <v>46343.100000000006</v>
      </c>
    </row>
    <row r="8" spans="1:42" s="46" customFormat="1" ht="18.600000000000001" customHeight="1" x14ac:dyDescent="0.25">
      <c r="B8" s="47"/>
      <c r="C8" s="124" t="s">
        <v>1</v>
      </c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6"/>
      <c r="AE8" s="239"/>
      <c r="AF8" s="54"/>
      <c r="AG8" s="67"/>
      <c r="AH8" s="250"/>
    </row>
    <row r="9" spans="1:42" s="46" customFormat="1" ht="28.15" customHeight="1" x14ac:dyDescent="0.25">
      <c r="B9" s="47"/>
      <c r="C9" s="55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135" t="s">
        <v>13</v>
      </c>
      <c r="AA9" s="135"/>
      <c r="AB9" s="135"/>
      <c r="AC9" s="135"/>
      <c r="AD9" s="136"/>
      <c r="AE9" s="240">
        <f>AE11+AE12</f>
        <v>313527</v>
      </c>
      <c r="AF9" s="245">
        <f>AF11+AF12</f>
        <v>194810</v>
      </c>
      <c r="AG9" s="245">
        <f>AG11+AG12</f>
        <v>148466.9</v>
      </c>
      <c r="AH9" s="243">
        <f>AF9-AG9</f>
        <v>46343.100000000006</v>
      </c>
      <c r="AI9" s="101">
        <f t="shared" ref="AI9:AI14" si="1">AF9-AG9</f>
        <v>46343.100000000006</v>
      </c>
    </row>
    <row r="10" spans="1:42" s="46" customFormat="1" ht="13.9" customHeight="1" x14ac:dyDescent="0.25">
      <c r="B10" s="47"/>
      <c r="C10" s="76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8"/>
      <c r="AA10" s="187" t="s">
        <v>0</v>
      </c>
      <c r="AB10" s="188"/>
      <c r="AC10" s="188"/>
      <c r="AD10" s="189"/>
      <c r="AE10" s="241"/>
      <c r="AF10" s="246"/>
      <c r="AG10" s="248"/>
      <c r="AH10" s="243"/>
      <c r="AI10" s="101"/>
    </row>
    <row r="11" spans="1:42" s="46" customFormat="1" ht="31.15" customHeight="1" x14ac:dyDescent="0.25">
      <c r="B11" s="47"/>
      <c r="C11" s="55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9"/>
      <c r="AA11" s="135" t="s">
        <v>12</v>
      </c>
      <c r="AB11" s="190"/>
      <c r="AC11" s="190"/>
      <c r="AD11" s="191"/>
      <c r="AE11" s="240">
        <v>235881</v>
      </c>
      <c r="AF11" s="247">
        <v>144338</v>
      </c>
      <c r="AG11" s="247">
        <v>117736.6</v>
      </c>
      <c r="AH11" s="243">
        <f t="shared" ref="AH11:AH14" si="2">AF11-AG11</f>
        <v>26601.399999999994</v>
      </c>
      <c r="AI11" s="101">
        <f t="shared" si="1"/>
        <v>26601.399999999994</v>
      </c>
    </row>
    <row r="12" spans="1:42" s="46" customFormat="1" ht="39.75" customHeight="1" x14ac:dyDescent="0.25">
      <c r="B12" s="47"/>
      <c r="C12" s="76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8"/>
      <c r="AA12" s="192" t="s">
        <v>6</v>
      </c>
      <c r="AB12" s="193"/>
      <c r="AC12" s="193"/>
      <c r="AD12" s="194"/>
      <c r="AE12" s="240">
        <v>77646</v>
      </c>
      <c r="AF12" s="247">
        <v>50472</v>
      </c>
      <c r="AG12" s="247">
        <v>30730.3</v>
      </c>
      <c r="AH12" s="243">
        <f t="shared" si="2"/>
        <v>19741.7</v>
      </c>
      <c r="AI12" s="101">
        <f t="shared" si="1"/>
        <v>19741.7</v>
      </c>
    </row>
    <row r="13" spans="1:42" s="46" customFormat="1" ht="23.45" customHeight="1" x14ac:dyDescent="0.25">
      <c r="B13" s="47"/>
      <c r="C13" s="76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202" t="s">
        <v>8</v>
      </c>
      <c r="AA13" s="203"/>
      <c r="AB13" s="203"/>
      <c r="AC13" s="203"/>
      <c r="AD13" s="204"/>
      <c r="AE13" s="240">
        <v>10338</v>
      </c>
      <c r="AF13" s="248">
        <v>10338</v>
      </c>
      <c r="AG13" s="248">
        <v>10338</v>
      </c>
      <c r="AH13" s="243">
        <f t="shared" si="2"/>
        <v>0</v>
      </c>
      <c r="AI13" s="101">
        <f t="shared" si="1"/>
        <v>0</v>
      </c>
    </row>
    <row r="14" spans="1:42" s="46" customFormat="1" ht="75" customHeight="1" thickBot="1" x14ac:dyDescent="0.3">
      <c r="B14" s="47"/>
      <c r="C14" s="61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178" t="s">
        <v>14</v>
      </c>
      <c r="AA14" s="179"/>
      <c r="AB14" s="179"/>
      <c r="AC14" s="179"/>
      <c r="AD14" s="180"/>
      <c r="AE14" s="240">
        <v>103</v>
      </c>
      <c r="AF14" s="249">
        <v>0</v>
      </c>
      <c r="AG14" s="249">
        <v>0</v>
      </c>
      <c r="AH14" s="243">
        <f t="shared" si="2"/>
        <v>0</v>
      </c>
      <c r="AI14" s="101">
        <f t="shared" si="1"/>
        <v>0</v>
      </c>
    </row>
    <row r="15" spans="1:42" s="46" customFormat="1" ht="71.25" customHeight="1" thickBot="1" x14ac:dyDescent="0.3">
      <c r="B15" s="47"/>
      <c r="C15" s="130" t="s">
        <v>21</v>
      </c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2"/>
      <c r="AE15" s="64">
        <v>2628</v>
      </c>
      <c r="AF15" s="52">
        <v>1314.5</v>
      </c>
      <c r="AG15" s="53">
        <v>1117.0999999999999</v>
      </c>
      <c r="AH15" s="52">
        <f t="shared" ref="AH15:AH19" si="3">AF15-AG15</f>
        <v>197.40000000000009</v>
      </c>
    </row>
    <row r="16" spans="1:42" s="46" customFormat="1" ht="69" customHeight="1" thickBot="1" x14ac:dyDescent="0.3">
      <c r="A16" s="63"/>
      <c r="B16" s="63"/>
      <c r="C16" s="130" t="s">
        <v>22</v>
      </c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2"/>
      <c r="AE16" s="64">
        <v>2074</v>
      </c>
      <c r="AF16" s="52">
        <v>1037</v>
      </c>
      <c r="AG16" s="53">
        <v>730.6</v>
      </c>
      <c r="AH16" s="52">
        <f t="shared" si="3"/>
        <v>306.39999999999998</v>
      </c>
    </row>
    <row r="17" spans="3:34" s="46" customFormat="1" ht="93.75" customHeight="1" thickBot="1" x14ac:dyDescent="0.3">
      <c r="C17" s="130" t="s">
        <v>23</v>
      </c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2"/>
      <c r="AE17" s="64">
        <v>1934</v>
      </c>
      <c r="AF17" s="52">
        <v>793.5</v>
      </c>
      <c r="AG17" s="53">
        <v>562.6</v>
      </c>
      <c r="AH17" s="52">
        <f t="shared" si="3"/>
        <v>230.89999999999998</v>
      </c>
    </row>
    <row r="18" spans="3:34" s="46" customFormat="1" ht="87" customHeight="1" thickBot="1" x14ac:dyDescent="0.3">
      <c r="C18" s="130" t="s">
        <v>24</v>
      </c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2"/>
      <c r="AE18" s="64">
        <v>102</v>
      </c>
      <c r="AF18" s="52">
        <v>36.4</v>
      </c>
      <c r="AG18" s="53">
        <v>35.9</v>
      </c>
      <c r="AH18" s="52">
        <f t="shared" si="3"/>
        <v>0.5</v>
      </c>
    </row>
    <row r="19" spans="3:34" s="46" customFormat="1" ht="87" customHeight="1" thickBot="1" x14ac:dyDescent="0.3">
      <c r="C19" s="130" t="s">
        <v>25</v>
      </c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2"/>
      <c r="AE19" s="64">
        <v>12093</v>
      </c>
      <c r="AF19" s="52">
        <v>6046.5</v>
      </c>
      <c r="AG19" s="53">
        <v>5831.1</v>
      </c>
      <c r="AH19" s="52">
        <f t="shared" si="3"/>
        <v>215.39999999999964</v>
      </c>
    </row>
    <row r="20" spans="3:34" s="46" customFormat="1" ht="60.75" customHeight="1" x14ac:dyDescent="0.25">
      <c r="C20" s="195" t="s">
        <v>26</v>
      </c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  <c r="O20" s="196"/>
      <c r="P20" s="196"/>
      <c r="Q20" s="196"/>
      <c r="R20" s="196"/>
      <c r="S20" s="196"/>
      <c r="T20" s="196"/>
      <c r="U20" s="196"/>
      <c r="V20" s="196"/>
      <c r="W20" s="196"/>
      <c r="X20" s="196"/>
      <c r="Y20" s="196"/>
      <c r="Z20" s="196"/>
      <c r="AA20" s="196"/>
      <c r="AB20" s="196"/>
      <c r="AC20" s="196"/>
      <c r="AD20" s="197"/>
      <c r="AE20" s="65">
        <f>AE22+AE23</f>
        <v>20510</v>
      </c>
      <c r="AF20" s="65">
        <f>AF22+AF23</f>
        <v>9627.1</v>
      </c>
      <c r="AG20" s="65">
        <f t="shared" ref="AG20:AH20" si="4">AG22+AG23</f>
        <v>9352.4</v>
      </c>
      <c r="AH20" s="65">
        <f t="shared" si="4"/>
        <v>274.7000000000005</v>
      </c>
    </row>
    <row r="21" spans="3:34" s="46" customFormat="1" ht="20.45" customHeight="1" x14ac:dyDescent="0.25">
      <c r="C21" s="124" t="s">
        <v>1</v>
      </c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6"/>
      <c r="AE21" s="66"/>
      <c r="AF21" s="67"/>
      <c r="AG21" s="68"/>
      <c r="AH21" s="67"/>
    </row>
    <row r="22" spans="3:34" s="46" customFormat="1" ht="24.6" customHeight="1" x14ac:dyDescent="0.25">
      <c r="C22" s="198" t="s">
        <v>4</v>
      </c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88"/>
      <c r="AA22" s="188"/>
      <c r="AB22" s="188"/>
      <c r="AC22" s="188"/>
      <c r="AD22" s="189"/>
      <c r="AE22" s="60">
        <v>16933</v>
      </c>
      <c r="AF22" s="82">
        <v>7913.6</v>
      </c>
      <c r="AG22" s="83">
        <v>7912.2</v>
      </c>
      <c r="AH22" s="82">
        <f>AF22-AG22</f>
        <v>1.4000000000005457</v>
      </c>
    </row>
    <row r="23" spans="3:34" s="46" customFormat="1" ht="40.5" customHeight="1" thickBot="1" x14ac:dyDescent="0.3">
      <c r="C23" s="199" t="s">
        <v>5</v>
      </c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1"/>
      <c r="AE23" s="69">
        <v>3577</v>
      </c>
      <c r="AF23" s="69">
        <v>1713.5</v>
      </c>
      <c r="AG23" s="88">
        <v>1440.2</v>
      </c>
      <c r="AH23" s="89">
        <f>AF23-AG23</f>
        <v>273.29999999999995</v>
      </c>
    </row>
    <row r="24" spans="3:34" s="46" customFormat="1" ht="69" customHeight="1" x14ac:dyDescent="0.25">
      <c r="C24" s="195" t="s">
        <v>27</v>
      </c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7"/>
      <c r="AE24" s="65">
        <f>AE26+AE27+AE28</f>
        <v>16626</v>
      </c>
      <c r="AF24" s="65">
        <f t="shared" ref="AF24:AH24" si="5">AF26+AF27+AF28</f>
        <v>9000</v>
      </c>
      <c r="AG24" s="65">
        <f>AG26+AG27+AG28</f>
        <v>6750.2</v>
      </c>
      <c r="AH24" s="65">
        <f t="shared" si="5"/>
        <v>2249.8000000000002</v>
      </c>
    </row>
    <row r="25" spans="3:34" s="46" customFormat="1" ht="25.15" customHeight="1" x14ac:dyDescent="0.25">
      <c r="C25" s="124" t="s">
        <v>1</v>
      </c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  <c r="Y25" s="125"/>
      <c r="Z25" s="125"/>
      <c r="AA25" s="125"/>
      <c r="AB25" s="125"/>
      <c r="AC25" s="125"/>
      <c r="AD25" s="126"/>
      <c r="AE25" s="66"/>
      <c r="AF25" s="67"/>
      <c r="AG25" s="68"/>
      <c r="AH25" s="67"/>
    </row>
    <row r="26" spans="3:34" s="46" customFormat="1" ht="62.25" customHeight="1" x14ac:dyDescent="0.25">
      <c r="C26" s="209" t="s">
        <v>9</v>
      </c>
      <c r="D26" s="188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188"/>
      <c r="W26" s="188"/>
      <c r="X26" s="188"/>
      <c r="Y26" s="188"/>
      <c r="Z26" s="188"/>
      <c r="AA26" s="188"/>
      <c r="AB26" s="188"/>
      <c r="AC26" s="188"/>
      <c r="AD26" s="189"/>
      <c r="AE26" s="60">
        <v>15573</v>
      </c>
      <c r="AF26" s="82">
        <v>8568</v>
      </c>
      <c r="AG26" s="83">
        <v>6413.7</v>
      </c>
      <c r="AH26" s="82">
        <f>AF26-AG26</f>
        <v>2154.3000000000002</v>
      </c>
    </row>
    <row r="27" spans="3:34" s="46" customFormat="1" ht="66" customHeight="1" thickBot="1" x14ac:dyDescent="0.3">
      <c r="C27" s="199" t="s">
        <v>10</v>
      </c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  <c r="U27" s="205"/>
      <c r="V27" s="205"/>
      <c r="W27" s="205"/>
      <c r="X27" s="205"/>
      <c r="Y27" s="205"/>
      <c r="Z27" s="205"/>
      <c r="AA27" s="205"/>
      <c r="AB27" s="205"/>
      <c r="AC27" s="205"/>
      <c r="AD27" s="206"/>
      <c r="AE27" s="69">
        <v>741</v>
      </c>
      <c r="AF27" s="89">
        <v>372</v>
      </c>
      <c r="AG27" s="88">
        <v>304.39999999999998</v>
      </c>
      <c r="AH27" s="89">
        <f>AF27-AG27</f>
        <v>67.600000000000023</v>
      </c>
    </row>
    <row r="28" spans="3:34" s="46" customFormat="1" ht="80.25" customHeight="1" thickBot="1" x14ac:dyDescent="0.3">
      <c r="C28" s="210" t="s">
        <v>11</v>
      </c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2"/>
      <c r="AE28" s="79">
        <v>312</v>
      </c>
      <c r="AF28" s="90">
        <v>60</v>
      </c>
      <c r="AG28" s="91">
        <v>32.1</v>
      </c>
      <c r="AH28" s="90">
        <f>AF28-AG28</f>
        <v>27.9</v>
      </c>
    </row>
    <row r="29" spans="3:34" s="37" customFormat="1" ht="123" hidden="1" customHeight="1" thickBot="1" x14ac:dyDescent="0.25">
      <c r="C29" s="212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4"/>
      <c r="AE29" s="70"/>
      <c r="AF29" s="77"/>
      <c r="AG29" s="78"/>
      <c r="AH29" s="77"/>
    </row>
    <row r="30" spans="3:34" s="46" customFormat="1" ht="69" customHeight="1" thickBot="1" x14ac:dyDescent="0.3">
      <c r="C30" s="130" t="s">
        <v>28</v>
      </c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4"/>
      <c r="AE30" s="64">
        <v>2979</v>
      </c>
      <c r="AF30" s="52">
        <v>1488.8</v>
      </c>
      <c r="AG30" s="71">
        <v>1236.8</v>
      </c>
      <c r="AH30" s="52">
        <f>AF30-AG30</f>
        <v>252</v>
      </c>
    </row>
    <row r="31" spans="3:34" s="46" customFormat="1" ht="106.5" customHeight="1" thickBot="1" x14ac:dyDescent="0.3">
      <c r="C31" s="215" t="s">
        <v>29</v>
      </c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6"/>
      <c r="Q31" s="216"/>
      <c r="R31" s="216"/>
      <c r="S31" s="216"/>
      <c r="T31" s="216"/>
      <c r="U31" s="216"/>
      <c r="V31" s="216"/>
      <c r="W31" s="216"/>
      <c r="X31" s="216"/>
      <c r="Y31" s="216"/>
      <c r="Z31" s="216"/>
      <c r="AA31" s="216"/>
      <c r="AB31" s="216"/>
      <c r="AC31" s="216"/>
      <c r="AD31" s="217"/>
      <c r="AE31" s="64">
        <f>AE33+AE37</f>
        <v>185354</v>
      </c>
      <c r="AF31" s="64">
        <f>AF33+AF37</f>
        <v>109808.4</v>
      </c>
      <c r="AG31" s="64">
        <f>AG33+AG37</f>
        <v>79894.8</v>
      </c>
      <c r="AH31" s="64">
        <f>AF31-AG31</f>
        <v>29913.599999999991</v>
      </c>
    </row>
    <row r="32" spans="3:34" s="46" customFormat="1" ht="16.899999999999999" customHeight="1" x14ac:dyDescent="0.25">
      <c r="C32" s="137" t="s">
        <v>1</v>
      </c>
      <c r="D32" s="138"/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  <c r="AC32" s="138"/>
      <c r="AD32" s="138"/>
      <c r="AE32" s="65"/>
      <c r="AF32" s="84"/>
      <c r="AG32" s="85"/>
      <c r="AH32" s="85"/>
    </row>
    <row r="33" spans="3:35" s="46" customFormat="1" ht="28.9" customHeight="1" x14ac:dyDescent="0.25">
      <c r="C33" s="72"/>
      <c r="D33" s="73" t="s">
        <v>2</v>
      </c>
      <c r="E33" s="73" t="s">
        <v>2</v>
      </c>
      <c r="F33" s="73" t="s">
        <v>2</v>
      </c>
      <c r="G33" s="73" t="s">
        <v>2</v>
      </c>
      <c r="H33" s="73" t="s">
        <v>2</v>
      </c>
      <c r="I33" s="73" t="s">
        <v>2</v>
      </c>
      <c r="J33" s="73" t="s">
        <v>2</v>
      </c>
      <c r="K33" s="73" t="s">
        <v>2</v>
      </c>
      <c r="L33" s="73" t="s">
        <v>2</v>
      </c>
      <c r="M33" s="73" t="s">
        <v>2</v>
      </c>
      <c r="N33" s="73" t="s">
        <v>2</v>
      </c>
      <c r="O33" s="73" t="s">
        <v>2</v>
      </c>
      <c r="P33" s="73" t="s">
        <v>2</v>
      </c>
      <c r="Q33" s="73" t="s">
        <v>2</v>
      </c>
      <c r="R33" s="73" t="s">
        <v>2</v>
      </c>
      <c r="S33" s="73" t="s">
        <v>2</v>
      </c>
      <c r="T33" s="73" t="s">
        <v>2</v>
      </c>
      <c r="U33" s="73" t="s">
        <v>2</v>
      </c>
      <c r="V33" s="73" t="s">
        <v>2</v>
      </c>
      <c r="W33" s="73" t="s">
        <v>2</v>
      </c>
      <c r="X33" s="73" t="s">
        <v>2</v>
      </c>
      <c r="Y33" s="73" t="s">
        <v>2</v>
      </c>
      <c r="Z33" s="207" t="s">
        <v>15</v>
      </c>
      <c r="AA33" s="208"/>
      <c r="AB33" s="208"/>
      <c r="AC33" s="208"/>
      <c r="AD33" s="208"/>
      <c r="AE33" s="245">
        <f>AE35+AE36</f>
        <v>181310</v>
      </c>
      <c r="AF33" s="245">
        <f>AF35+AF36</f>
        <v>105764.4</v>
      </c>
      <c r="AG33" s="245">
        <f>AG35+AG36</f>
        <v>76861.8</v>
      </c>
      <c r="AH33" s="247">
        <f>AF33-AG33</f>
        <v>28902.599999999991</v>
      </c>
      <c r="AI33" s="254">
        <f t="shared" ref="AI33:AI37" si="6">AF33-AG33</f>
        <v>28902.599999999991</v>
      </c>
    </row>
    <row r="34" spans="3:35" s="46" customFormat="1" ht="21.6" customHeight="1" x14ac:dyDescent="0.25"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81"/>
      <c r="AA34" s="187" t="s">
        <v>0</v>
      </c>
      <c r="AB34" s="187"/>
      <c r="AC34" s="187"/>
      <c r="AD34" s="187"/>
      <c r="AE34" s="245"/>
      <c r="AF34" s="251"/>
      <c r="AG34" s="251"/>
      <c r="AH34" s="247"/>
      <c r="AI34" s="254"/>
    </row>
    <row r="35" spans="3:35" s="46" customFormat="1" ht="28.9" customHeight="1" x14ac:dyDescent="0.25"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81"/>
      <c r="AA35" s="202" t="s">
        <v>16</v>
      </c>
      <c r="AB35" s="202"/>
      <c r="AC35" s="202"/>
      <c r="AD35" s="202"/>
      <c r="AE35" s="245">
        <v>145607</v>
      </c>
      <c r="AF35" s="252">
        <v>84937.3</v>
      </c>
      <c r="AG35" s="247">
        <v>64788.7</v>
      </c>
      <c r="AH35" s="247">
        <f t="shared" ref="AH35:AH37" si="7">AF35-AG35</f>
        <v>20148.600000000006</v>
      </c>
      <c r="AI35" s="254">
        <f t="shared" si="6"/>
        <v>20148.600000000006</v>
      </c>
    </row>
    <row r="36" spans="3:35" s="46" customFormat="1" ht="42" customHeight="1" x14ac:dyDescent="0.25"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81"/>
      <c r="AA36" s="192" t="s">
        <v>6</v>
      </c>
      <c r="AB36" s="192"/>
      <c r="AC36" s="192"/>
      <c r="AD36" s="192"/>
      <c r="AE36" s="245">
        <v>35703</v>
      </c>
      <c r="AF36" s="247">
        <v>20827.099999999999</v>
      </c>
      <c r="AG36" s="247">
        <v>12073.1</v>
      </c>
      <c r="AH36" s="247">
        <f t="shared" si="7"/>
        <v>8753.9999999999982</v>
      </c>
      <c r="AI36" s="254">
        <f t="shared" si="6"/>
        <v>8753.9999999999982</v>
      </c>
    </row>
    <row r="37" spans="3:35" s="46" customFormat="1" ht="32.450000000000003" customHeight="1" thickBot="1" x14ac:dyDescent="0.3">
      <c r="C37" s="80"/>
      <c r="D37" s="86" t="s">
        <v>3</v>
      </c>
      <c r="E37" s="86" t="s">
        <v>3</v>
      </c>
      <c r="F37" s="86" t="s">
        <v>3</v>
      </c>
      <c r="G37" s="86" t="s">
        <v>3</v>
      </c>
      <c r="H37" s="86" t="s">
        <v>3</v>
      </c>
      <c r="I37" s="86" t="s">
        <v>3</v>
      </c>
      <c r="J37" s="86" t="s">
        <v>3</v>
      </c>
      <c r="K37" s="86" t="s">
        <v>3</v>
      </c>
      <c r="L37" s="86" t="s">
        <v>3</v>
      </c>
      <c r="M37" s="86" t="s">
        <v>3</v>
      </c>
      <c r="N37" s="86" t="s">
        <v>3</v>
      </c>
      <c r="O37" s="86" t="s">
        <v>3</v>
      </c>
      <c r="P37" s="86" t="s">
        <v>3</v>
      </c>
      <c r="Q37" s="86" t="s">
        <v>3</v>
      </c>
      <c r="R37" s="86" t="s">
        <v>3</v>
      </c>
      <c r="S37" s="86" t="s">
        <v>3</v>
      </c>
      <c r="T37" s="86" t="s">
        <v>3</v>
      </c>
      <c r="U37" s="86" t="s">
        <v>3</v>
      </c>
      <c r="V37" s="86" t="s">
        <v>3</v>
      </c>
      <c r="W37" s="86" t="s">
        <v>3</v>
      </c>
      <c r="X37" s="86" t="s">
        <v>3</v>
      </c>
      <c r="Y37" s="86" t="s">
        <v>3</v>
      </c>
      <c r="Z37" s="211" t="s">
        <v>7</v>
      </c>
      <c r="AA37" s="205"/>
      <c r="AB37" s="205"/>
      <c r="AC37" s="205"/>
      <c r="AD37" s="205"/>
      <c r="AE37" s="253">
        <v>4044</v>
      </c>
      <c r="AF37" s="249">
        <v>4044</v>
      </c>
      <c r="AG37" s="249">
        <v>3033</v>
      </c>
      <c r="AH37" s="249">
        <f t="shared" si="7"/>
        <v>1011</v>
      </c>
      <c r="AI37" s="254">
        <f t="shared" si="6"/>
        <v>1011</v>
      </c>
    </row>
    <row r="38" spans="3:35" s="46" customFormat="1" ht="87" customHeight="1" thickBot="1" x14ac:dyDescent="0.3">
      <c r="C38" s="140" t="s">
        <v>32</v>
      </c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2"/>
      <c r="AE38" s="64">
        <v>1844.1</v>
      </c>
      <c r="AF38" s="52">
        <v>0</v>
      </c>
      <c r="AG38" s="52">
        <v>0</v>
      </c>
      <c r="AH38" s="52">
        <v>0</v>
      </c>
    </row>
    <row r="39" spans="3:35" s="37" customFormat="1" ht="83.25" customHeight="1" thickBot="1" x14ac:dyDescent="0.25">
      <c r="C39" s="130" t="s">
        <v>30</v>
      </c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6"/>
      <c r="AE39" s="64">
        <v>1748</v>
      </c>
      <c r="AF39" s="52">
        <v>858</v>
      </c>
      <c r="AG39" s="52">
        <v>650.1</v>
      </c>
      <c r="AH39" s="52">
        <f>AF39-AG39</f>
        <v>207.89999999999998</v>
      </c>
    </row>
    <row r="40" spans="3:35" s="37" customFormat="1" ht="62.25" customHeight="1" thickBot="1" x14ac:dyDescent="0.25">
      <c r="C40" s="140" t="s">
        <v>31</v>
      </c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2"/>
      <c r="AE40" s="64">
        <v>7980</v>
      </c>
      <c r="AF40" s="52">
        <v>3047</v>
      </c>
      <c r="AG40" s="52">
        <v>2216.4</v>
      </c>
      <c r="AH40" s="52">
        <f>AF40-AG40</f>
        <v>830.59999999999991</v>
      </c>
    </row>
    <row r="41" spans="3:35" s="37" customFormat="1" ht="51.75" customHeight="1" thickBot="1" x14ac:dyDescent="0.35">
      <c r="C41" s="147" t="s">
        <v>33</v>
      </c>
      <c r="D41" s="148"/>
      <c r="E41" s="148"/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  <c r="AC41" s="148"/>
      <c r="AD41" s="149"/>
      <c r="AE41" s="237">
        <f>AE42+AE43+AE44+AE47+AE48+AE49+AE52+AE53+AE54+AE55+AE56+AE57</f>
        <v>41766.137999999992</v>
      </c>
      <c r="AF41" s="87">
        <f t="shared" ref="AF41:AG41" si="8">AF42+AF43+AF44+AF47+AF48+AF49+AF52+AF53+AF54+AF55+AF56+AF57</f>
        <v>3309.9</v>
      </c>
      <c r="AG41" s="87">
        <f t="shared" si="8"/>
        <v>3309.9</v>
      </c>
      <c r="AH41" s="87">
        <f t="shared" ref="AF41:AH41" si="9">AH42+AH43+AH44+AH47+AH48</f>
        <v>0</v>
      </c>
    </row>
    <row r="42" spans="3:35" s="37" customFormat="1" ht="57" customHeight="1" thickBot="1" x14ac:dyDescent="0.3">
      <c r="C42" s="150" t="s">
        <v>34</v>
      </c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2"/>
      <c r="AE42" s="64">
        <v>1000</v>
      </c>
      <c r="AF42" s="52">
        <v>0</v>
      </c>
      <c r="AG42" s="52">
        <v>0</v>
      </c>
      <c r="AH42" s="52">
        <f>AF42-AG42</f>
        <v>0</v>
      </c>
    </row>
    <row r="43" spans="3:35" s="37" customFormat="1" ht="41.25" customHeight="1" thickBot="1" x14ac:dyDescent="0.3">
      <c r="C43" s="130" t="s">
        <v>35</v>
      </c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4"/>
      <c r="Z43" s="154"/>
      <c r="AA43" s="154"/>
      <c r="AB43" s="154"/>
      <c r="AC43" s="154"/>
      <c r="AD43" s="155"/>
      <c r="AE43" s="52">
        <v>3309.9</v>
      </c>
      <c r="AF43" s="52">
        <v>3309.9</v>
      </c>
      <c r="AG43" s="52">
        <v>3309.9</v>
      </c>
      <c r="AH43" s="52">
        <f>AF43-AG43</f>
        <v>0</v>
      </c>
    </row>
    <row r="44" spans="3:35" s="37" customFormat="1" ht="89.25" customHeight="1" thickBot="1" x14ac:dyDescent="0.25">
      <c r="C44" s="130" t="s">
        <v>37</v>
      </c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  <c r="Q44" s="229"/>
      <c r="R44" s="229"/>
      <c r="S44" s="229"/>
      <c r="T44" s="229"/>
      <c r="U44" s="229"/>
      <c r="V44" s="229"/>
      <c r="W44" s="229"/>
      <c r="X44" s="229"/>
      <c r="Y44" s="229"/>
      <c r="Z44" s="229"/>
      <c r="AA44" s="229"/>
      <c r="AB44" s="229"/>
      <c r="AC44" s="229"/>
      <c r="AD44" s="230"/>
      <c r="AE44" s="64">
        <v>11944</v>
      </c>
      <c r="AF44" s="64">
        <v>0</v>
      </c>
      <c r="AG44" s="64">
        <v>0</v>
      </c>
      <c r="AH44" s="64">
        <f t="shared" ref="AH44:AH57" si="10">AF44-AG44</f>
        <v>0</v>
      </c>
    </row>
    <row r="45" spans="3:35" s="37" customFormat="1" ht="24" customHeight="1" thickBot="1" x14ac:dyDescent="0.3">
      <c r="C45" s="100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  <c r="AA45" s="232" t="s">
        <v>1</v>
      </c>
      <c r="AB45" s="231"/>
      <c r="AC45" s="231"/>
      <c r="AD45" s="233"/>
      <c r="AE45" s="64"/>
      <c r="AF45" s="64"/>
      <c r="AG45" s="64"/>
      <c r="AH45" s="64"/>
    </row>
    <row r="46" spans="3:35" s="37" customFormat="1" ht="40.5" customHeight="1" thickBot="1" x14ac:dyDescent="0.3">
      <c r="C46" s="100"/>
      <c r="D46" s="231"/>
      <c r="E46" s="231"/>
      <c r="F46" s="231"/>
      <c r="G46" s="231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  <c r="AA46" s="234" t="s">
        <v>63</v>
      </c>
      <c r="AB46" s="234"/>
      <c r="AC46" s="234"/>
      <c r="AD46" s="235"/>
      <c r="AE46" s="79">
        <v>738</v>
      </c>
      <c r="AF46" s="79">
        <v>0</v>
      </c>
      <c r="AG46" s="79">
        <v>0</v>
      </c>
      <c r="AH46" s="79">
        <v>0</v>
      </c>
    </row>
    <row r="47" spans="3:35" s="37" customFormat="1" ht="89.25" customHeight="1" thickBot="1" x14ac:dyDescent="0.25">
      <c r="C47" s="130" t="s">
        <v>44</v>
      </c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34"/>
      <c r="AE47" s="52">
        <v>16200</v>
      </c>
      <c r="AF47" s="52">
        <v>0</v>
      </c>
      <c r="AG47" s="52">
        <v>0</v>
      </c>
      <c r="AH47" s="52">
        <f t="shared" si="10"/>
        <v>0</v>
      </c>
    </row>
    <row r="48" spans="3:35" s="37" customFormat="1" ht="56.25" customHeight="1" thickBot="1" x14ac:dyDescent="0.25">
      <c r="C48" s="130" t="s">
        <v>45</v>
      </c>
      <c r="D48" s="133"/>
      <c r="E48" s="133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3"/>
      <c r="R48" s="133"/>
      <c r="S48" s="133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4"/>
      <c r="AE48" s="74">
        <v>2717</v>
      </c>
      <c r="AF48" s="52">
        <v>0</v>
      </c>
      <c r="AG48" s="52">
        <v>0</v>
      </c>
      <c r="AH48" s="52">
        <f t="shared" si="10"/>
        <v>0</v>
      </c>
    </row>
    <row r="49" spans="3:34" s="37" customFormat="1" ht="91.5" customHeight="1" thickBot="1" x14ac:dyDescent="0.25">
      <c r="C49" s="220" t="s">
        <v>53</v>
      </c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52">
        <f>AE51</f>
        <v>3122.7</v>
      </c>
      <c r="AF49" s="52">
        <v>0</v>
      </c>
      <c r="AG49" s="52">
        <v>0</v>
      </c>
      <c r="AH49" s="52">
        <f t="shared" si="10"/>
        <v>0</v>
      </c>
    </row>
    <row r="50" spans="3:34" s="37" customFormat="1" ht="21.75" customHeight="1" thickBot="1" x14ac:dyDescent="0.25">
      <c r="C50" s="222" t="s">
        <v>1</v>
      </c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23"/>
      <c r="Z50" s="223"/>
      <c r="AA50" s="223"/>
      <c r="AB50" s="223"/>
      <c r="AC50" s="223"/>
      <c r="AD50" s="223"/>
      <c r="AE50" s="97"/>
      <c r="AF50" s="99"/>
      <c r="AG50" s="95"/>
      <c r="AH50" s="52"/>
    </row>
    <row r="51" spans="3:34" s="37" customFormat="1" ht="56.25" customHeight="1" thickBot="1" x14ac:dyDescent="0.25">
      <c r="C51" s="224" t="s">
        <v>54</v>
      </c>
      <c r="D51" s="225"/>
      <c r="E51" s="225"/>
      <c r="F51" s="225"/>
      <c r="G51" s="225"/>
      <c r="H51" s="225"/>
      <c r="I51" s="225"/>
      <c r="J51" s="225"/>
      <c r="K51" s="225"/>
      <c r="L51" s="225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89">
        <v>3122.7</v>
      </c>
      <c r="AF51" s="52">
        <v>0</v>
      </c>
      <c r="AG51" s="96">
        <v>0</v>
      </c>
      <c r="AH51" s="52">
        <f t="shared" si="10"/>
        <v>0</v>
      </c>
    </row>
    <row r="52" spans="3:34" s="37" customFormat="1" ht="81" customHeight="1" thickBot="1" x14ac:dyDescent="0.25">
      <c r="C52" s="218" t="s">
        <v>55</v>
      </c>
      <c r="D52" s="219"/>
      <c r="E52" s="219"/>
      <c r="F52" s="219"/>
      <c r="G52" s="219"/>
      <c r="H52" s="219"/>
      <c r="I52" s="219"/>
      <c r="J52" s="219"/>
      <c r="K52" s="219"/>
      <c r="L52" s="21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19"/>
      <c r="Y52" s="219"/>
      <c r="Z52" s="219"/>
      <c r="AA52" s="219"/>
      <c r="AB52" s="219"/>
      <c r="AC52" s="219"/>
      <c r="AD52" s="219"/>
      <c r="AE52" s="74">
        <v>785.7</v>
      </c>
      <c r="AF52" s="52">
        <v>0</v>
      </c>
      <c r="AG52" s="52">
        <v>0</v>
      </c>
      <c r="AH52" s="52">
        <f t="shared" si="10"/>
        <v>0</v>
      </c>
    </row>
    <row r="53" spans="3:34" s="37" customFormat="1" ht="81" customHeight="1" thickBot="1" x14ac:dyDescent="0.25">
      <c r="C53" s="218" t="s">
        <v>58</v>
      </c>
      <c r="D53" s="226"/>
      <c r="E53" s="226"/>
      <c r="F53" s="226"/>
      <c r="G53" s="226"/>
      <c r="H53" s="226"/>
      <c r="I53" s="226"/>
      <c r="J53" s="226"/>
      <c r="K53" s="226"/>
      <c r="L53" s="226"/>
      <c r="M53" s="226"/>
      <c r="N53" s="226"/>
      <c r="O53" s="226"/>
      <c r="P53" s="226"/>
      <c r="Q53" s="226"/>
      <c r="R53" s="226"/>
      <c r="S53" s="226"/>
      <c r="T53" s="226"/>
      <c r="U53" s="226"/>
      <c r="V53" s="226"/>
      <c r="W53" s="226"/>
      <c r="X53" s="226"/>
      <c r="Y53" s="226"/>
      <c r="Z53" s="226"/>
      <c r="AA53" s="226"/>
      <c r="AB53" s="226"/>
      <c r="AC53" s="226"/>
      <c r="AD53" s="227"/>
      <c r="AE53" s="228">
        <v>500</v>
      </c>
      <c r="AF53" s="52">
        <v>0</v>
      </c>
      <c r="AG53" s="52">
        <v>0</v>
      </c>
      <c r="AH53" s="52">
        <f t="shared" si="10"/>
        <v>0</v>
      </c>
    </row>
    <row r="54" spans="3:34" s="37" customFormat="1" ht="81" customHeight="1" thickBot="1" x14ac:dyDescent="0.25">
      <c r="C54" s="218" t="s">
        <v>59</v>
      </c>
      <c r="D54" s="226"/>
      <c r="E54" s="226"/>
      <c r="F54" s="226"/>
      <c r="G54" s="226"/>
      <c r="H54" s="226"/>
      <c r="I54" s="226"/>
      <c r="J54" s="226"/>
      <c r="K54" s="226"/>
      <c r="L54" s="226"/>
      <c r="M54" s="226"/>
      <c r="N54" s="226"/>
      <c r="O54" s="226"/>
      <c r="P54" s="226"/>
      <c r="Q54" s="226"/>
      <c r="R54" s="226"/>
      <c r="S54" s="226"/>
      <c r="T54" s="226"/>
      <c r="U54" s="226"/>
      <c r="V54" s="226"/>
      <c r="W54" s="226"/>
      <c r="X54" s="226"/>
      <c r="Y54" s="226"/>
      <c r="Z54" s="226"/>
      <c r="AA54" s="226"/>
      <c r="AB54" s="226"/>
      <c r="AC54" s="226"/>
      <c r="AD54" s="227"/>
      <c r="AE54" s="228">
        <v>1000</v>
      </c>
      <c r="AF54" s="52">
        <v>0</v>
      </c>
      <c r="AG54" s="52">
        <v>0</v>
      </c>
      <c r="AH54" s="52">
        <f t="shared" si="10"/>
        <v>0</v>
      </c>
    </row>
    <row r="55" spans="3:34" s="37" customFormat="1" ht="97.5" customHeight="1" thickBot="1" x14ac:dyDescent="0.25">
      <c r="C55" s="218" t="s">
        <v>60</v>
      </c>
      <c r="D55" s="226"/>
      <c r="E55" s="226"/>
      <c r="F55" s="226"/>
      <c r="G55" s="226"/>
      <c r="H55" s="226"/>
      <c r="I55" s="226"/>
      <c r="J55" s="226"/>
      <c r="K55" s="226"/>
      <c r="L55" s="226"/>
      <c r="M55" s="226"/>
      <c r="N55" s="226"/>
      <c r="O55" s="226"/>
      <c r="P55" s="226"/>
      <c r="Q55" s="226"/>
      <c r="R55" s="226"/>
      <c r="S55" s="226"/>
      <c r="T55" s="226"/>
      <c r="U55" s="226"/>
      <c r="V55" s="226"/>
      <c r="W55" s="226"/>
      <c r="X55" s="226"/>
      <c r="Y55" s="226"/>
      <c r="Z55" s="226"/>
      <c r="AA55" s="226"/>
      <c r="AB55" s="226"/>
      <c r="AC55" s="226"/>
      <c r="AD55" s="227"/>
      <c r="AE55" s="236">
        <v>629.36900000000003</v>
      </c>
      <c r="AF55" s="52">
        <v>0</v>
      </c>
      <c r="AG55" s="52">
        <v>0</v>
      </c>
      <c r="AH55" s="52">
        <f t="shared" si="10"/>
        <v>0</v>
      </c>
    </row>
    <row r="56" spans="3:34" s="37" customFormat="1" ht="81" customHeight="1" thickBot="1" x14ac:dyDescent="0.25">
      <c r="C56" s="218" t="s">
        <v>61</v>
      </c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6"/>
      <c r="R56" s="226"/>
      <c r="S56" s="226"/>
      <c r="T56" s="226"/>
      <c r="U56" s="226"/>
      <c r="V56" s="226"/>
      <c r="W56" s="226"/>
      <c r="X56" s="226"/>
      <c r="Y56" s="226"/>
      <c r="Z56" s="226"/>
      <c r="AA56" s="226"/>
      <c r="AB56" s="226"/>
      <c r="AC56" s="226"/>
      <c r="AD56" s="227"/>
      <c r="AE56" s="236">
        <v>444.96899999999999</v>
      </c>
      <c r="AF56" s="52">
        <v>0</v>
      </c>
      <c r="AG56" s="52">
        <v>0</v>
      </c>
      <c r="AH56" s="52">
        <f t="shared" si="10"/>
        <v>0</v>
      </c>
    </row>
    <row r="57" spans="3:34" s="37" customFormat="1" ht="81" customHeight="1" thickBot="1" x14ac:dyDescent="0.25">
      <c r="C57" s="218" t="s">
        <v>62</v>
      </c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6"/>
      <c r="R57" s="226"/>
      <c r="S57" s="226"/>
      <c r="T57" s="226"/>
      <c r="U57" s="226"/>
      <c r="V57" s="226"/>
      <c r="W57" s="226"/>
      <c r="X57" s="226"/>
      <c r="Y57" s="226"/>
      <c r="Z57" s="226"/>
      <c r="AA57" s="226"/>
      <c r="AB57" s="226"/>
      <c r="AC57" s="226"/>
      <c r="AD57" s="227"/>
      <c r="AE57" s="228">
        <v>112.5</v>
      </c>
      <c r="AF57" s="52">
        <v>0</v>
      </c>
      <c r="AG57" s="52">
        <v>0</v>
      </c>
      <c r="AH57" s="52">
        <f t="shared" si="10"/>
        <v>0</v>
      </c>
    </row>
    <row r="58" spans="3:34" s="37" customFormat="1" ht="56.25" customHeight="1" thickBot="1" x14ac:dyDescent="0.25">
      <c r="C58" s="147" t="s">
        <v>46</v>
      </c>
      <c r="D58" s="163"/>
      <c r="E58" s="163"/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4"/>
      <c r="AE58" s="94">
        <f>AE59</f>
        <v>6610</v>
      </c>
      <c r="AF58" s="87">
        <v>6610</v>
      </c>
      <c r="AG58" s="87">
        <f t="shared" ref="AG58:AH58" si="11">AG59</f>
        <v>0</v>
      </c>
      <c r="AH58" s="87">
        <f t="shared" si="11"/>
        <v>6610</v>
      </c>
    </row>
    <row r="59" spans="3:34" s="37" customFormat="1" ht="93" customHeight="1" thickBot="1" x14ac:dyDescent="0.3">
      <c r="C59" s="165" t="s">
        <v>47</v>
      </c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  <c r="T59" s="166"/>
      <c r="U59" s="166"/>
      <c r="V59" s="166"/>
      <c r="W59" s="166"/>
      <c r="X59" s="166"/>
      <c r="Y59" s="166"/>
      <c r="Z59" s="166"/>
      <c r="AA59" s="166"/>
      <c r="AB59" s="166"/>
      <c r="AC59" s="166"/>
      <c r="AD59" s="167"/>
      <c r="AE59" s="74">
        <f>AE61+AE62+AE63+AE64</f>
        <v>6610</v>
      </c>
      <c r="AF59" s="52">
        <v>6610</v>
      </c>
      <c r="AG59" s="52">
        <f t="shared" ref="AG59:AH59" si="12">AG61+AG62+AG63+AG64</f>
        <v>0</v>
      </c>
      <c r="AH59" s="52">
        <f t="shared" si="12"/>
        <v>6610</v>
      </c>
    </row>
    <row r="60" spans="3:34" s="37" customFormat="1" ht="21.75" customHeight="1" thickBot="1" x14ac:dyDescent="0.3">
      <c r="C60" s="168" t="s">
        <v>48</v>
      </c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70"/>
      <c r="AE60" s="92"/>
      <c r="AF60" s="52"/>
      <c r="AG60" s="52"/>
      <c r="AH60" s="52"/>
    </row>
    <row r="61" spans="3:34" s="37" customFormat="1" ht="72.75" customHeight="1" thickBot="1" x14ac:dyDescent="0.3">
      <c r="C61" s="160" t="s">
        <v>49</v>
      </c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  <c r="O61" s="172"/>
      <c r="P61" s="172"/>
      <c r="Q61" s="172"/>
      <c r="R61" s="172"/>
      <c r="S61" s="172"/>
      <c r="T61" s="172"/>
      <c r="U61" s="172"/>
      <c r="V61" s="172"/>
      <c r="W61" s="172"/>
      <c r="X61" s="172"/>
      <c r="Y61" s="172"/>
      <c r="Z61" s="172"/>
      <c r="AA61" s="172"/>
      <c r="AB61" s="172"/>
      <c r="AC61" s="172"/>
      <c r="AD61" s="173"/>
      <c r="AE61" s="93">
        <v>600</v>
      </c>
      <c r="AF61" s="90">
        <v>600</v>
      </c>
      <c r="AG61" s="90">
        <v>0</v>
      </c>
      <c r="AH61" s="90">
        <f>AF61-AG61</f>
        <v>600</v>
      </c>
    </row>
    <row r="62" spans="3:34" s="37" customFormat="1" ht="83.25" customHeight="1" thickBot="1" x14ac:dyDescent="0.3">
      <c r="C62" s="160" t="s">
        <v>50</v>
      </c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  <c r="O62" s="172"/>
      <c r="P62" s="172"/>
      <c r="Q62" s="172"/>
      <c r="R62" s="172"/>
      <c r="S62" s="172"/>
      <c r="T62" s="172"/>
      <c r="U62" s="172"/>
      <c r="V62" s="172"/>
      <c r="W62" s="172"/>
      <c r="X62" s="172"/>
      <c r="Y62" s="172"/>
      <c r="Z62" s="172"/>
      <c r="AA62" s="172"/>
      <c r="AB62" s="172"/>
      <c r="AC62" s="172"/>
      <c r="AD62" s="173"/>
      <c r="AE62" s="93">
        <v>910</v>
      </c>
      <c r="AF62" s="90">
        <v>910</v>
      </c>
      <c r="AG62" s="90">
        <v>0</v>
      </c>
      <c r="AH62" s="90">
        <f t="shared" ref="AH62:AH64" si="13">AF62-AG62</f>
        <v>910</v>
      </c>
    </row>
    <row r="63" spans="3:34" s="37" customFormat="1" ht="84.75" customHeight="1" thickBot="1" x14ac:dyDescent="0.3">
      <c r="C63" s="160" t="s">
        <v>51</v>
      </c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72"/>
      <c r="X63" s="172"/>
      <c r="Y63" s="172"/>
      <c r="Z63" s="172"/>
      <c r="AA63" s="172"/>
      <c r="AB63" s="172"/>
      <c r="AC63" s="172"/>
      <c r="AD63" s="173"/>
      <c r="AE63" s="102">
        <v>100</v>
      </c>
      <c r="AF63" s="90">
        <v>100</v>
      </c>
      <c r="AG63" s="90">
        <v>0</v>
      </c>
      <c r="AH63" s="90">
        <f t="shared" si="13"/>
        <v>100</v>
      </c>
    </row>
    <row r="64" spans="3:34" s="37" customFormat="1" ht="132" customHeight="1" thickBot="1" x14ac:dyDescent="0.3">
      <c r="C64" s="160" t="s">
        <v>52</v>
      </c>
      <c r="D64" s="161"/>
      <c r="E64" s="161"/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61"/>
      <c r="Z64" s="161"/>
      <c r="AA64" s="161"/>
      <c r="AB64" s="161"/>
      <c r="AC64" s="161"/>
      <c r="AD64" s="162"/>
      <c r="AE64" s="102">
        <v>5000</v>
      </c>
      <c r="AF64" s="90">
        <v>5000</v>
      </c>
      <c r="AG64" s="90">
        <v>0</v>
      </c>
      <c r="AH64" s="90">
        <f t="shared" si="13"/>
        <v>5000</v>
      </c>
    </row>
    <row r="65" spans="3:36" s="75" customFormat="1" ht="41.45" customHeight="1" thickBot="1" x14ac:dyDescent="0.35">
      <c r="C65" s="156" t="s">
        <v>36</v>
      </c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57"/>
      <c r="Z65" s="157"/>
      <c r="AA65" s="157"/>
      <c r="AB65" s="157"/>
      <c r="AC65" s="157"/>
      <c r="AD65" s="158"/>
      <c r="AE65" s="237">
        <f>AE4+AE41+AE58</f>
        <v>634382.23800000001</v>
      </c>
      <c r="AF65" s="87">
        <f t="shared" ref="AF65:AH65" si="14">AF4+AF41+AF58</f>
        <v>358125.10000000003</v>
      </c>
      <c r="AG65" s="87">
        <f t="shared" si="14"/>
        <v>270492.80000000005</v>
      </c>
      <c r="AH65" s="87">
        <f t="shared" si="14"/>
        <v>87632.3</v>
      </c>
    </row>
    <row r="66" spans="3:36" ht="77.25" customHeight="1" x14ac:dyDescent="0.4">
      <c r="C66" s="171" t="s">
        <v>42</v>
      </c>
      <c r="D66" s="171"/>
      <c r="E66" s="171"/>
      <c r="F66" s="171"/>
      <c r="G66" s="171"/>
      <c r="H66" s="171"/>
      <c r="I66" s="171"/>
      <c r="J66" s="171"/>
      <c r="K66" s="171"/>
      <c r="L66" s="171"/>
      <c r="M66" s="171"/>
      <c r="N66" s="171"/>
      <c r="O66" s="171"/>
      <c r="P66" s="171"/>
      <c r="Q66" s="171"/>
      <c r="R66" s="171"/>
      <c r="S66" s="171"/>
      <c r="T66" s="171"/>
      <c r="U66" s="171"/>
      <c r="V66" s="171"/>
      <c r="W66" s="171"/>
      <c r="X66" s="171"/>
      <c r="Y66" s="171"/>
      <c r="Z66" s="171"/>
      <c r="AA66" s="171"/>
      <c r="AB66" s="171"/>
      <c r="AC66" s="171"/>
      <c r="AD66" s="171"/>
      <c r="AE66" s="171"/>
      <c r="AF66" s="171"/>
      <c r="AG66" s="171"/>
      <c r="AH66" s="171"/>
      <c r="AI66" s="171"/>
      <c r="AJ66" s="171"/>
    </row>
    <row r="67" spans="3:36" ht="18" customHeight="1" x14ac:dyDescent="0.5">
      <c r="C67" s="32"/>
      <c r="D67" s="33"/>
      <c r="E67" s="33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3"/>
      <c r="AA67" s="33"/>
      <c r="AB67" s="35"/>
      <c r="AC67" s="32"/>
      <c r="AD67" s="36"/>
      <c r="AE67" s="16"/>
      <c r="AF67" s="29"/>
      <c r="AG67" s="29"/>
      <c r="AH67" s="1"/>
      <c r="AI67" s="1"/>
      <c r="AJ67" s="1"/>
    </row>
    <row r="68" spans="3:36" ht="56.25" customHeight="1" x14ac:dyDescent="0.4">
      <c r="C68" s="159" t="s">
        <v>43</v>
      </c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</row>
    <row r="69" spans="3:36" ht="66" customHeight="1" x14ac:dyDescent="0.2">
      <c r="C69" s="153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8"/>
      <c r="AF69" s="98"/>
      <c r="AG69" s="1"/>
      <c r="AH69" s="1"/>
    </row>
    <row r="70" spans="3:36" ht="66" customHeight="1" x14ac:dyDescent="0.5">
      <c r="C70" s="110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111"/>
      <c r="AA70" s="111"/>
      <c r="AB70" s="111"/>
      <c r="AC70" s="111"/>
      <c r="AD70" s="111"/>
      <c r="AE70" s="19"/>
      <c r="AF70" s="10"/>
      <c r="AG70" s="1"/>
      <c r="AH70" s="1"/>
    </row>
    <row r="71" spans="3:36" ht="66" customHeight="1" x14ac:dyDescent="0.5">
      <c r="C71" s="106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6"/>
      <c r="AF71" s="10"/>
      <c r="AG71" s="1"/>
      <c r="AH71" s="1"/>
    </row>
    <row r="72" spans="3:36" ht="66" customHeight="1" x14ac:dyDescent="0.5">
      <c r="C72" s="12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26"/>
      <c r="AA72" s="26"/>
      <c r="AB72" s="26"/>
      <c r="AC72" s="26"/>
      <c r="AD72" s="26"/>
      <c r="AE72" s="16"/>
      <c r="AF72" s="10"/>
      <c r="AG72" s="1"/>
      <c r="AH72" s="1"/>
    </row>
    <row r="73" spans="3:36" ht="66" customHeight="1" x14ac:dyDescent="0.5">
      <c r="C73" s="114"/>
      <c r="D73" s="115"/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8"/>
      <c r="AF73" s="10"/>
      <c r="AG73" s="1"/>
      <c r="AH73" s="1"/>
    </row>
    <row r="74" spans="3:36" ht="66" customHeight="1" x14ac:dyDescent="0.5">
      <c r="C74" s="110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7"/>
      <c r="AF74" s="10"/>
      <c r="AG74" s="10"/>
      <c r="AH74" s="1"/>
    </row>
    <row r="75" spans="3:36" ht="66" customHeight="1" x14ac:dyDescent="0.5">
      <c r="C75" s="112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6"/>
      <c r="AF75" s="10"/>
      <c r="AG75" s="10"/>
      <c r="AH75" s="1"/>
    </row>
    <row r="76" spans="3:36" ht="66" customHeight="1" x14ac:dyDescent="0.5"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26"/>
      <c r="AA76" s="26"/>
      <c r="AB76" s="26"/>
      <c r="AC76" s="26"/>
      <c r="AD76" s="26"/>
      <c r="AE76" s="17"/>
      <c r="AF76" s="10"/>
      <c r="AG76" s="10"/>
      <c r="AH76" s="1"/>
    </row>
    <row r="77" spans="3:36" ht="66" customHeight="1" x14ac:dyDescent="0.5"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26"/>
      <c r="AA77" s="26"/>
      <c r="AB77" s="26"/>
      <c r="AC77" s="26"/>
      <c r="AD77" s="26"/>
      <c r="AE77" s="17"/>
      <c r="AF77" s="1"/>
      <c r="AG77" s="10"/>
      <c r="AH77" s="1"/>
    </row>
    <row r="78" spans="3:36" ht="66" customHeight="1" x14ac:dyDescent="0.5"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26"/>
      <c r="AA78" s="26"/>
      <c r="AB78" s="26"/>
      <c r="AC78" s="26"/>
      <c r="AD78" s="26"/>
      <c r="AE78" s="17"/>
      <c r="AF78" s="10"/>
      <c r="AG78" s="10"/>
      <c r="AH78" s="1"/>
    </row>
    <row r="79" spans="3:36" ht="66" customHeight="1" x14ac:dyDescent="0.5"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26"/>
      <c r="AA79" s="26"/>
      <c r="AB79" s="26"/>
      <c r="AC79" s="26"/>
      <c r="AD79" s="26"/>
      <c r="AE79" s="17"/>
      <c r="AF79" s="10"/>
      <c r="AG79" s="10"/>
      <c r="AH79" s="1"/>
    </row>
    <row r="80" spans="3:36" ht="119.25" hidden="1" customHeight="1" thickBot="1" x14ac:dyDescent="0.6">
      <c r="C80" s="108"/>
      <c r="D80" s="109"/>
      <c r="E80" s="109"/>
      <c r="F80" s="109"/>
      <c r="G80" s="109"/>
      <c r="H80" s="109"/>
      <c r="I80" s="109"/>
      <c r="J80" s="109"/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5"/>
      <c r="AF80" s="10"/>
      <c r="AG80" s="10"/>
      <c r="AH80" s="1"/>
    </row>
    <row r="81" spans="3:34" ht="193.5" customHeight="1" x14ac:dyDescent="0.5">
      <c r="C81" s="116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8"/>
      <c r="Z81" s="118"/>
      <c r="AA81" s="118"/>
      <c r="AB81" s="118"/>
      <c r="AC81" s="118"/>
      <c r="AD81" s="118"/>
      <c r="AE81" s="20"/>
      <c r="AF81" s="5"/>
      <c r="AG81" s="1"/>
      <c r="AH81" s="1"/>
    </row>
    <row r="82" spans="3:34" ht="53.25" customHeight="1" x14ac:dyDescent="0.5">
      <c r="C82" s="11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8"/>
      <c r="AF82" s="5"/>
      <c r="AG82" s="1"/>
      <c r="AH82" s="1"/>
    </row>
    <row r="83" spans="3:34" ht="126.75" customHeight="1" x14ac:dyDescent="0.5">
      <c r="C83" s="106"/>
      <c r="D83" s="107"/>
      <c r="E83" s="107"/>
      <c r="F83" s="107"/>
      <c r="G83" s="107"/>
      <c r="H83" s="107"/>
      <c r="I83" s="107"/>
      <c r="J83" s="107"/>
      <c r="K83" s="107"/>
      <c r="L83" s="107"/>
      <c r="M83" s="107"/>
      <c r="N83" s="107"/>
      <c r="O83" s="107"/>
      <c r="P83" s="107"/>
      <c r="Q83" s="107"/>
      <c r="R83" s="107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8"/>
      <c r="AF83" s="13"/>
      <c r="AG83" s="1"/>
      <c r="AH83" s="1"/>
    </row>
    <row r="84" spans="3:34" ht="68.25" customHeight="1" x14ac:dyDescent="0.5">
      <c r="C84" s="106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8"/>
      <c r="AF84" s="14"/>
      <c r="AG84" s="1"/>
      <c r="AH84" s="1"/>
    </row>
    <row r="85" spans="3:34" ht="80.25" customHeight="1" x14ac:dyDescent="0.5">
      <c r="C85" s="106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8"/>
      <c r="AF85" s="1"/>
      <c r="AG85" s="1"/>
      <c r="AH85" s="1"/>
    </row>
    <row r="86" spans="3:34" ht="158.25" customHeight="1" x14ac:dyDescent="0.5">
      <c r="C86" s="106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8"/>
      <c r="AF86" s="1"/>
      <c r="AG86" s="1"/>
      <c r="AH86" s="1"/>
    </row>
    <row r="87" spans="3:34" ht="150.75" customHeight="1" x14ac:dyDescent="0.5">
      <c r="C87" s="106"/>
      <c r="D87" s="107"/>
      <c r="E87" s="107"/>
      <c r="F87" s="107"/>
      <c r="G87" s="107"/>
      <c r="H87" s="107"/>
      <c r="I87" s="107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8"/>
      <c r="AF87" s="1"/>
      <c r="AG87" s="1"/>
      <c r="AH87" s="1"/>
    </row>
    <row r="88" spans="3:34" ht="150.75" customHeight="1" x14ac:dyDescent="0.5">
      <c r="C88" s="116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8"/>
      <c r="AF88" s="1"/>
      <c r="AG88" s="1"/>
      <c r="AH88" s="1"/>
    </row>
    <row r="89" spans="3:34" ht="52.5" customHeight="1" x14ac:dyDescent="0.5">
      <c r="C89" s="139"/>
      <c r="D89" s="107"/>
      <c r="E89" s="107"/>
      <c r="F89" s="107"/>
      <c r="G89" s="107"/>
      <c r="H89" s="107"/>
      <c r="I89" s="107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21"/>
      <c r="AF89" s="1"/>
      <c r="AG89" s="1"/>
      <c r="AH89" s="1"/>
    </row>
    <row r="90" spans="3:34" ht="60" customHeight="1" x14ac:dyDescent="0.5">
      <c r="C90" s="139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21"/>
      <c r="AF90" s="103"/>
      <c r="AG90" s="104"/>
      <c r="AH90" s="105"/>
    </row>
    <row r="91" spans="3:34" ht="57.75" customHeight="1" x14ac:dyDescent="0.5">
      <c r="C91" s="106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8"/>
      <c r="AF91" s="1"/>
      <c r="AG91" s="1"/>
      <c r="AH91" s="1"/>
    </row>
    <row r="92" spans="3:34" ht="80.25" customHeight="1" x14ac:dyDescent="0.5">
      <c r="C92" s="106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8"/>
      <c r="AF92" s="1"/>
      <c r="AG92" s="1"/>
      <c r="AH92" s="1"/>
    </row>
    <row r="93" spans="3:34" ht="170.25" customHeight="1" x14ac:dyDescent="0.2"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123"/>
      <c r="AD93" s="123"/>
      <c r="AE93" s="18"/>
      <c r="AF93" s="1"/>
      <c r="AG93" s="1"/>
      <c r="AH93" s="1"/>
    </row>
    <row r="94" spans="3:34" ht="77.25" customHeight="1" x14ac:dyDescent="0.4">
      <c r="C94" s="120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  <c r="O94" s="121"/>
      <c r="P94" s="121"/>
      <c r="Q94" s="121"/>
      <c r="R94" s="121"/>
      <c r="S94" s="121"/>
      <c r="T94" s="121"/>
      <c r="U94" s="121"/>
      <c r="V94" s="121"/>
      <c r="W94" s="121"/>
      <c r="X94" s="121"/>
      <c r="Y94" s="121"/>
      <c r="Z94" s="121"/>
      <c r="AA94" s="121"/>
      <c r="AB94" s="121"/>
      <c r="AC94" s="121"/>
      <c r="AD94" s="121"/>
      <c r="AE94" s="18"/>
      <c r="AF94" s="11"/>
      <c r="AG94" s="1"/>
      <c r="AH94" s="1"/>
    </row>
    <row r="95" spans="3:34" ht="101.25" customHeight="1" x14ac:dyDescent="0.4">
      <c r="C95" s="120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8"/>
      <c r="AF95" s="11"/>
      <c r="AG95" s="1"/>
      <c r="AH95" s="1"/>
    </row>
    <row r="96" spans="3:34" ht="86.25" customHeight="1" x14ac:dyDescent="0.4">
      <c r="C96" s="120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8"/>
      <c r="AF96" s="9"/>
      <c r="AG96" s="1"/>
      <c r="AH96" s="1"/>
    </row>
    <row r="97" spans="3:34" ht="87.75" customHeight="1" x14ac:dyDescent="0.2">
      <c r="C97" s="120"/>
      <c r="D97" s="121"/>
      <c r="E97" s="121"/>
      <c r="F97" s="121"/>
      <c r="G97" s="121"/>
      <c r="H97" s="121"/>
      <c r="I97" s="121"/>
      <c r="J97" s="121"/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22"/>
      <c r="AF97" s="7"/>
      <c r="AG97" s="1"/>
      <c r="AH97" s="1"/>
    </row>
    <row r="98" spans="3:34" ht="138.6" customHeight="1" x14ac:dyDescent="0.2">
      <c r="C98" s="120"/>
      <c r="D98" s="121"/>
      <c r="E98" s="121"/>
      <c r="F98" s="121"/>
      <c r="G98" s="121"/>
      <c r="H98" s="121"/>
      <c r="I98" s="121"/>
      <c r="J98" s="121"/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6"/>
      <c r="AF98" s="8"/>
      <c r="AG98" s="119"/>
      <c r="AH98" s="1"/>
    </row>
    <row r="99" spans="3:34" ht="126.6" customHeight="1" x14ac:dyDescent="0.2">
      <c r="C99" s="117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23"/>
      <c r="AF99" s="8"/>
      <c r="AG99" s="119"/>
      <c r="AH99" s="1"/>
    </row>
    <row r="100" spans="3:34" ht="136.15" customHeight="1" x14ac:dyDescent="0.2"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27"/>
      <c r="AA100" s="27"/>
      <c r="AB100" s="27"/>
      <c r="AC100" s="27"/>
      <c r="AD100" s="27"/>
      <c r="AE100" s="23"/>
      <c r="AF100" s="8"/>
      <c r="AG100" s="1"/>
      <c r="AH100" s="1"/>
    </row>
    <row r="101" spans="3:34" x14ac:dyDescent="0.2"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27"/>
      <c r="AA101" s="27"/>
      <c r="AB101" s="27"/>
      <c r="AC101" s="27"/>
      <c r="AD101" s="27"/>
      <c r="AE101" s="23"/>
      <c r="AF101" s="1"/>
      <c r="AG101" s="1"/>
      <c r="AH101" s="1"/>
    </row>
    <row r="102" spans="3:34" x14ac:dyDescent="0.2"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27"/>
      <c r="AA102" s="27"/>
      <c r="AB102" s="27"/>
      <c r="AC102" s="27"/>
      <c r="AD102" s="27"/>
      <c r="AE102" s="23"/>
      <c r="AF102" s="1"/>
      <c r="AG102" s="1"/>
      <c r="AH102" s="1"/>
    </row>
    <row r="103" spans="3:34" x14ac:dyDescent="0.2"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27"/>
      <c r="AA103" s="27"/>
      <c r="AB103" s="27"/>
      <c r="AC103" s="27"/>
      <c r="AD103" s="27"/>
      <c r="AE103" s="23"/>
      <c r="AF103" s="1"/>
      <c r="AG103" s="1"/>
      <c r="AH103" s="1"/>
    </row>
    <row r="104" spans="3:34" x14ac:dyDescent="0.2"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27"/>
      <c r="AA104" s="27"/>
      <c r="AB104" s="27"/>
      <c r="AC104" s="27"/>
      <c r="AD104" s="27"/>
      <c r="AE104" s="23"/>
      <c r="AF104" s="1"/>
      <c r="AG104" s="1"/>
      <c r="AH104" s="1"/>
    </row>
    <row r="105" spans="3:34" x14ac:dyDescent="0.2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27"/>
      <c r="AA105" s="27"/>
      <c r="AB105" s="27"/>
      <c r="AC105" s="27"/>
      <c r="AD105" s="27"/>
      <c r="AE105" s="23"/>
      <c r="AF105" s="1"/>
      <c r="AG105" s="1"/>
      <c r="AH105" s="1"/>
    </row>
    <row r="106" spans="3:34" x14ac:dyDescent="0.2">
      <c r="AF106" s="1"/>
      <c r="AG106" s="1"/>
      <c r="AH106" s="1"/>
    </row>
    <row r="114" spans="31:31" ht="60" x14ac:dyDescent="0.8">
      <c r="AE114" s="25" t="e">
        <f>#REF!+AE4+AE80</f>
        <v>#REF!</v>
      </c>
    </row>
  </sheetData>
  <mergeCells count="93">
    <mergeCell ref="AA46:AD46"/>
    <mergeCell ref="C52:AD52"/>
    <mergeCell ref="C49:AD49"/>
    <mergeCell ref="C50:AD50"/>
    <mergeCell ref="C51:AD51"/>
    <mergeCell ref="C62:AD62"/>
    <mergeCell ref="C53:AD53"/>
    <mergeCell ref="C54:AD54"/>
    <mergeCell ref="C55:AD55"/>
    <mergeCell ref="C56:AD56"/>
    <mergeCell ref="C57:AD57"/>
    <mergeCell ref="C63:AD63"/>
    <mergeCell ref="C25:AD25"/>
    <mergeCell ref="Z13:AD13"/>
    <mergeCell ref="C15:AD15"/>
    <mergeCell ref="C18:AD18"/>
    <mergeCell ref="C27:AD27"/>
    <mergeCell ref="C38:AD38"/>
    <mergeCell ref="AA35:AD35"/>
    <mergeCell ref="Z33:AD33"/>
    <mergeCell ref="C26:AD26"/>
    <mergeCell ref="C28:AD28"/>
    <mergeCell ref="Z37:AD37"/>
    <mergeCell ref="AA36:AD36"/>
    <mergeCell ref="AA34:AD34"/>
    <mergeCell ref="C29:AD29"/>
    <mergeCell ref="C31:AD31"/>
    <mergeCell ref="C20:AD20"/>
    <mergeCell ref="C17:AD17"/>
    <mergeCell ref="C22:AD22"/>
    <mergeCell ref="C24:AD24"/>
    <mergeCell ref="C23:AD23"/>
    <mergeCell ref="C19:AD19"/>
    <mergeCell ref="C7:AD7"/>
    <mergeCell ref="C4:AD4"/>
    <mergeCell ref="Z14:AD14"/>
    <mergeCell ref="C3:AD3"/>
    <mergeCell ref="C1:AH1"/>
    <mergeCell ref="AA10:AD10"/>
    <mergeCell ref="AA11:AD11"/>
    <mergeCell ref="AA12:AD12"/>
    <mergeCell ref="C39:AD39"/>
    <mergeCell ref="C41:AD41"/>
    <mergeCell ref="C42:AD42"/>
    <mergeCell ref="C69:AD69"/>
    <mergeCell ref="C43:AD43"/>
    <mergeCell ref="C65:AD65"/>
    <mergeCell ref="C44:AD44"/>
    <mergeCell ref="C68:AJ68"/>
    <mergeCell ref="C47:AD47"/>
    <mergeCell ref="C48:AD48"/>
    <mergeCell ref="C64:AD64"/>
    <mergeCell ref="C58:AD58"/>
    <mergeCell ref="C59:AD59"/>
    <mergeCell ref="C60:AD60"/>
    <mergeCell ref="C66:AJ66"/>
    <mergeCell ref="C61:AD61"/>
    <mergeCell ref="C94:AD94"/>
    <mergeCell ref="C93:AD93"/>
    <mergeCell ref="C8:AD8"/>
    <mergeCell ref="C5:AD5"/>
    <mergeCell ref="C16:AD16"/>
    <mergeCell ref="C6:AD6"/>
    <mergeCell ref="Z9:AD9"/>
    <mergeCell ref="C21:AD21"/>
    <mergeCell ref="C32:AD32"/>
    <mergeCell ref="C91:AD91"/>
    <mergeCell ref="C92:AD92"/>
    <mergeCell ref="C90:AD90"/>
    <mergeCell ref="C89:AD89"/>
    <mergeCell ref="C40:AD40"/>
    <mergeCell ref="C30:AD30"/>
    <mergeCell ref="C83:AD83"/>
    <mergeCell ref="AG98:AG99"/>
    <mergeCell ref="C96:AD96"/>
    <mergeCell ref="C97:AD97"/>
    <mergeCell ref="C98:AD98"/>
    <mergeCell ref="C95:AD95"/>
    <mergeCell ref="C99:AD99"/>
    <mergeCell ref="AF90:AH90"/>
    <mergeCell ref="C86:AD86"/>
    <mergeCell ref="C80:AD80"/>
    <mergeCell ref="C70:AD70"/>
    <mergeCell ref="C75:AD75"/>
    <mergeCell ref="C73:AD73"/>
    <mergeCell ref="C88:AD88"/>
    <mergeCell ref="C71:AD71"/>
    <mergeCell ref="C87:AD87"/>
    <mergeCell ref="C74:AD74"/>
    <mergeCell ref="C85:AD85"/>
    <mergeCell ref="C82:AD82"/>
    <mergeCell ref="C84:AD84"/>
    <mergeCell ref="C81:AD81"/>
  </mergeCells>
  <phoneticPr fontId="0" type="noConversion"/>
  <printOptions horizontalCentered="1"/>
  <pageMargins left="0.23622047244094491" right="0.19685039370078741" top="0.74803149606299213" bottom="0.35433070866141736" header="0.31496062992125984" footer="0.31496062992125984"/>
  <pageSetup paperSize="9" scale="65" fitToHeight="6" orientation="landscape" r:id="rId1"/>
  <headerFooter alignWithMargins="0"/>
  <rowBreaks count="1" manualBreakCount="1">
    <brk id="14" min="2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2015</vt:lpstr>
      <vt:lpstr>'Траснсферты 2015'!Область_печати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2015-07-06T08:01:40Z</cp:lastPrinted>
  <dcterms:created xsi:type="dcterms:W3CDTF">2005-09-14T12:04:44Z</dcterms:created>
  <dcterms:modified xsi:type="dcterms:W3CDTF">2015-07-06T08:03:30Z</dcterms:modified>
</cp:coreProperties>
</file>